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mc:AlternateContent xmlns:mc="http://schemas.openxmlformats.org/markup-compatibility/2006">
    <mc:Choice Requires="x15">
      <x15ac:absPath xmlns:x15ac="http://schemas.microsoft.com/office/spreadsheetml/2010/11/ac" url="C:\Users\Raquel\Desktop\MIS COSAS\SANIDAD -Doc\FICHAS TECNICAS\"/>
    </mc:Choice>
  </mc:AlternateContent>
  <xr:revisionPtr revIDLastSave="0" documentId="8_{2AFAA813-CCFA-43BD-B8D1-4826400E2C9C}" xr6:coauthVersionLast="47" xr6:coauthVersionMax="47" xr10:uidLastSave="{00000000-0000-0000-0000-000000000000}"/>
  <bookViews>
    <workbookView xWindow="-120" yWindow="-120" windowWidth="29040" windowHeight="15990" firstSheet="3" activeTab="3" xr2:uid="{00000000-000D-0000-FFFF-FFFF00000000}"/>
  </bookViews>
  <sheets>
    <sheet name="EN Com.Spec." sheetId="4" r:id="rId1"/>
    <sheet name="NL Com.Spec." sheetId="1" r:id="rId2"/>
    <sheet name="FR Com.Spec." sheetId="5" state="hidden" r:id="rId3"/>
    <sheet name="ES Com.Spec." sheetId="8" r:id="rId4"/>
    <sheet name="Allergens EN NL FR ES" sheetId="7" r:id="rId5"/>
  </sheets>
  <definedNames>
    <definedName name="_xlnm.Print_Area" localSheetId="4">'Allergens EN NL FR ES'!$A$1:$F$42</definedName>
    <definedName name="_xlnm.Print_Area" localSheetId="0">'EN Com.Spec.'!$A$1:$E$57</definedName>
    <definedName name="_xlnm.Print_Area" localSheetId="3">'ES Com.Spec.'!$A$1:$E$57</definedName>
    <definedName name="_xlnm.Print_Area" localSheetId="2">'FR Com.Spec.'!$A$1:$E$57</definedName>
    <definedName name="_xlnm.Print_Area" localSheetId="1">'NL Com.Spec.'!$A$1:$E$57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8" l="1"/>
  <c r="C55" i="8"/>
  <c r="D55" i="8"/>
  <c r="E55" i="8"/>
  <c r="D45" i="8"/>
  <c r="D54" i="8" l="1"/>
  <c r="D53" i="8"/>
  <c r="D52" i="8"/>
  <c r="E8" i="8"/>
  <c r="E7" i="8"/>
  <c r="D8" i="8"/>
  <c r="D7" i="8"/>
  <c r="D54" i="5"/>
  <c r="D53" i="5"/>
  <c r="D52" i="5"/>
  <c r="E8" i="5"/>
  <c r="E7" i="5"/>
  <c r="E8" i="1"/>
  <c r="E7" i="1"/>
  <c r="E6" i="5" l="1"/>
  <c r="D54" i="1"/>
  <c r="D53" i="1"/>
  <c r="D52" i="1"/>
  <c r="C55" i="1"/>
  <c r="D45" i="5" l="1"/>
  <c r="D45" i="1"/>
  <c r="C51" i="5" l="1"/>
  <c r="C6" i="5" l="1"/>
  <c r="D8" i="5"/>
  <c r="D44" i="8" l="1"/>
  <c r="D44" i="5"/>
  <c r="D44" i="1"/>
  <c r="B45" i="8" l="1"/>
  <c r="B44" i="8"/>
  <c r="B45" i="5"/>
  <c r="B44" i="5"/>
  <c r="B27" i="1"/>
  <c r="E1" i="1"/>
  <c r="E1" i="5"/>
  <c r="E1" i="7"/>
  <c r="D9" i="7"/>
  <c r="D8" i="7"/>
  <c r="D7" i="7"/>
  <c r="D6" i="7"/>
  <c r="D5" i="7"/>
  <c r="D4" i="7"/>
  <c r="D3" i="7"/>
  <c r="B35" i="8"/>
  <c r="B34" i="8"/>
  <c r="B33" i="8"/>
  <c r="B32" i="8"/>
  <c r="B31" i="8"/>
  <c r="B28" i="8"/>
  <c r="B24" i="8"/>
  <c r="B25" i="8"/>
  <c r="B23" i="8"/>
  <c r="D19" i="8"/>
  <c r="D18" i="8"/>
  <c r="D17" i="8"/>
  <c r="D16" i="8"/>
  <c r="D15" i="8"/>
  <c r="D14" i="8"/>
  <c r="D13" i="8"/>
  <c r="D12" i="8"/>
  <c r="B13" i="8"/>
  <c r="B14" i="8"/>
  <c r="B15" i="8"/>
  <c r="B16" i="8"/>
  <c r="B17" i="8"/>
  <c r="B18" i="8"/>
  <c r="B19" i="8"/>
  <c r="B12" i="8"/>
  <c r="E1" i="8"/>
  <c r="E56" i="1"/>
  <c r="D56" i="1"/>
  <c r="C56" i="1"/>
  <c r="B56" i="1"/>
  <c r="E55" i="1"/>
  <c r="D55" i="1"/>
  <c r="E56" i="5"/>
  <c r="D56" i="5"/>
  <c r="C56" i="5"/>
  <c r="B56" i="5"/>
  <c r="E55" i="5"/>
  <c r="D55" i="5"/>
  <c r="C55" i="5"/>
  <c r="C54" i="5"/>
  <c r="C53" i="5"/>
  <c r="C52" i="5"/>
  <c r="E51" i="5"/>
  <c r="D51" i="5"/>
  <c r="E50" i="5"/>
  <c r="D50" i="5"/>
  <c r="E49" i="5"/>
  <c r="D49" i="5"/>
  <c r="C50" i="5"/>
  <c r="C49" i="5"/>
  <c r="B34" i="5"/>
  <c r="B35" i="5"/>
  <c r="B33" i="5"/>
  <c r="B32" i="5"/>
  <c r="B31" i="5"/>
  <c r="B28" i="5"/>
  <c r="B24" i="5"/>
  <c r="B25" i="5"/>
  <c r="B23" i="5"/>
  <c r="D19" i="5"/>
  <c r="D18" i="5"/>
  <c r="D17" i="5"/>
  <c r="D16" i="5"/>
  <c r="D15" i="5"/>
  <c r="D14" i="5"/>
  <c r="D13" i="5"/>
  <c r="D12" i="5"/>
  <c r="B13" i="5"/>
  <c r="B14" i="5"/>
  <c r="B15" i="5"/>
  <c r="B16" i="5"/>
  <c r="B17" i="5"/>
  <c r="B18" i="5"/>
  <c r="B19" i="5"/>
  <c r="B12" i="5"/>
  <c r="E6" i="8"/>
  <c r="C6" i="8"/>
  <c r="B5" i="8"/>
  <c r="B7" i="5"/>
  <c r="C8" i="5"/>
  <c r="C7" i="5"/>
  <c r="B26" i="1"/>
  <c r="C54" i="1"/>
  <c r="C53" i="1"/>
  <c r="C52" i="1"/>
  <c r="E51" i="1"/>
  <c r="D51" i="1"/>
  <c r="C51" i="1"/>
  <c r="E50" i="1"/>
  <c r="D50" i="1"/>
  <c r="C50" i="1"/>
  <c r="E49" i="1"/>
  <c r="D49" i="1"/>
  <c r="C49" i="1"/>
  <c r="B45" i="1"/>
  <c r="B44" i="1"/>
  <c r="B32" i="1"/>
  <c r="B33" i="1"/>
  <c r="B34" i="1"/>
  <c r="B35" i="1"/>
  <c r="B31" i="1"/>
  <c r="B24" i="1"/>
  <c r="B25" i="1"/>
  <c r="B28" i="1"/>
  <c r="B23" i="1"/>
  <c r="D13" i="1"/>
  <c r="D14" i="1"/>
  <c r="D15" i="1"/>
  <c r="D16" i="1"/>
  <c r="D17" i="1"/>
  <c r="D18" i="1"/>
  <c r="D19" i="1"/>
  <c r="D12" i="1"/>
  <c r="B13" i="1"/>
  <c r="B14" i="1"/>
  <c r="B15" i="1"/>
  <c r="B16" i="1"/>
  <c r="B17" i="1"/>
  <c r="B18" i="1"/>
  <c r="B19" i="1"/>
  <c r="B12" i="1"/>
  <c r="D8" i="1"/>
  <c r="D7" i="1"/>
  <c r="C8" i="1"/>
  <c r="C7" i="1"/>
  <c r="B8" i="1"/>
  <c r="B7" i="1"/>
  <c r="E6" i="1"/>
  <c r="C6" i="1"/>
  <c r="B5" i="1"/>
  <c r="B4" i="1"/>
  <c r="C54" i="8"/>
  <c r="C53" i="8"/>
  <c r="C52" i="8"/>
  <c r="E51" i="8"/>
  <c r="E50" i="8"/>
  <c r="E49" i="8"/>
  <c r="E48" i="8"/>
  <c r="D51" i="8"/>
  <c r="D50" i="8"/>
  <c r="D49" i="8"/>
  <c r="C51" i="8"/>
  <c r="C50" i="8"/>
  <c r="C49" i="8"/>
  <c r="E39" i="8"/>
  <c r="E38" i="8"/>
  <c r="E37" i="8"/>
  <c r="E36" i="8"/>
  <c r="C40" i="8"/>
  <c r="C39" i="8"/>
  <c r="C38" i="8"/>
  <c r="C37" i="8"/>
  <c r="C36" i="8"/>
  <c r="C35" i="8"/>
  <c r="C34" i="8"/>
  <c r="C32" i="8"/>
  <c r="C31" i="8"/>
  <c r="B27" i="8"/>
  <c r="B26" i="8"/>
  <c r="E19" i="8"/>
  <c r="E18" i="8"/>
  <c r="E17" i="8"/>
  <c r="E16" i="8"/>
  <c r="E15" i="8"/>
  <c r="E14" i="8"/>
  <c r="E13" i="8"/>
  <c r="E12" i="8"/>
  <c r="C13" i="8"/>
  <c r="C14" i="8"/>
  <c r="C15" i="8"/>
  <c r="C16" i="8"/>
  <c r="C17" i="8"/>
  <c r="C18" i="8"/>
  <c r="C19" i="8"/>
  <c r="C12" i="8"/>
  <c r="E13" i="5"/>
  <c r="E14" i="5"/>
  <c r="E15" i="5"/>
  <c r="E16" i="5"/>
  <c r="E17" i="5"/>
  <c r="E18" i="5"/>
  <c r="E19" i="5"/>
  <c r="E12" i="5"/>
  <c r="C13" i="5"/>
  <c r="C14" i="5"/>
  <c r="C15" i="5"/>
  <c r="C16" i="5"/>
  <c r="C17" i="5"/>
  <c r="C18" i="5"/>
  <c r="C19" i="5"/>
  <c r="C12" i="5"/>
  <c r="B8" i="5"/>
  <c r="D7" i="5"/>
  <c r="F1" i="7"/>
  <c r="C37" i="5"/>
  <c r="C38" i="5"/>
  <c r="C39" i="5"/>
  <c r="C40" i="5"/>
  <c r="C36" i="5"/>
  <c r="E38" i="5"/>
  <c r="E36" i="5"/>
  <c r="E39" i="5"/>
  <c r="E37" i="5"/>
  <c r="E37" i="1"/>
  <c r="E38" i="1"/>
  <c r="E39" i="1"/>
  <c r="E36" i="1"/>
  <c r="C37" i="1"/>
  <c r="C38" i="1"/>
  <c r="C39" i="1"/>
  <c r="C40" i="1"/>
  <c r="C36" i="1"/>
  <c r="B4" i="5"/>
  <c r="B5" i="5"/>
  <c r="B26" i="5"/>
  <c r="B27" i="5"/>
  <c r="C31" i="5"/>
  <c r="C32" i="5"/>
  <c r="C34" i="5"/>
  <c r="C35" i="5"/>
  <c r="E12" i="1"/>
  <c r="E13" i="1"/>
  <c r="E14" i="1"/>
  <c r="E15" i="1"/>
  <c r="E16" i="1"/>
  <c r="E17" i="1"/>
  <c r="E18" i="1"/>
  <c r="E19" i="1"/>
  <c r="C31" i="1"/>
  <c r="C32" i="1"/>
  <c r="C34" i="1"/>
  <c r="C35" i="1"/>
  <c r="C12" i="1"/>
  <c r="C13" i="1"/>
  <c r="C14" i="1"/>
  <c r="C15" i="1"/>
  <c r="C16" i="1"/>
  <c r="C17" i="1"/>
  <c r="C19" i="1"/>
  <c r="C1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Taylor, Kayren</author>
  </authors>
  <commentList>
    <comment ref="A52" authorId="0" shapeId="0" xr:uid="{00000000-0006-0000-0100-000004000000}">
      <text>
        <r>
          <rPr>
            <b/>
            <sz val="9"/>
            <color indexed="81"/>
            <rFont val="Tahoma"/>
            <family val="2"/>
          </rPr>
          <t xml:space="preserve">Guidance: </t>
        </r>
        <r>
          <rPr>
            <sz val="9"/>
            <color indexed="81"/>
            <rFont val="Tahoma"/>
            <family val="2"/>
          </rPr>
          <t xml:space="preserve">Information that describes the general build-up of the pallet expressed as a number. If information is not provided complete with "Information Not Available"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Taylor, Kayren</author>
    <author>Medrano, Roberto</author>
  </authors>
  <commentList>
    <comment ref="A42" authorId="0" shapeId="0" xr:uid="{00000000-0006-0000-0400-000001000000}">
      <text>
        <r>
          <rPr>
            <b/>
            <sz val="9"/>
            <color indexed="81"/>
            <rFont val="Tahoma"/>
            <family val="2"/>
          </rPr>
          <t>Guía:</t>
        </r>
        <r>
          <rPr>
            <sz val="9"/>
            <color indexed="81"/>
            <rFont val="Tahoma"/>
            <family val="2"/>
          </rPr>
          <t xml:space="preserve">
Texto a escribir en este campo:
- BB = Best Before. Ej: "consumir preferentemente antes de - ver tapón"
- BBE = Best Before End. Ej: "consumir preferentemente antes del fin de - ver tapón"</t>
        </r>
      </text>
    </comment>
    <comment ref="D44" authorId="1" shapeId="0" xr:uid="{00000000-0006-0000-0400-000002000000}">
      <text>
        <r>
          <rPr>
            <b/>
            <sz val="9"/>
            <color indexed="81"/>
            <rFont val="Tahoma"/>
            <family val="2"/>
          </rPr>
          <t xml:space="preserve">Guía:
</t>
        </r>
        <r>
          <rPr>
            <sz val="9"/>
            <color indexed="81"/>
            <rFont val="Tahoma"/>
            <family val="2"/>
          </rPr>
          <t>Completar usando los términos: ambiente, refrigerado o congelado, según corresponda</t>
        </r>
      </text>
    </comment>
    <comment ref="D45" authorId="1" shapeId="0" xr:uid="{00000000-0006-0000-0400-000003000000}">
      <text>
        <r>
          <rPr>
            <b/>
            <sz val="9"/>
            <color indexed="81"/>
            <rFont val="Tahoma"/>
            <family val="2"/>
          </rPr>
          <t>Guía:</t>
        </r>
        <r>
          <rPr>
            <sz val="9"/>
            <color indexed="81"/>
            <rFont val="Tahoma"/>
            <family val="2"/>
          </rPr>
          <t xml:space="preserve">
Completar usando los términos: ambiente, refrigerado o congelado, según lo indicado en la etiqueta</t>
        </r>
      </text>
    </comment>
  </commentList>
</comments>
</file>

<file path=xl/sharedStrings.xml><?xml version="1.0" encoding="utf-8"?>
<sst xmlns="http://schemas.openxmlformats.org/spreadsheetml/2006/main" count="543" uniqueCount="421">
  <si>
    <t>Contact Food spec team for further information:
Requests.FoodSpecification@kraftheinz.com</t>
  </si>
  <si>
    <t xml:space="preserve">Effective date: </t>
  </si>
  <si>
    <t>PRODUCT INFORMATION</t>
  </si>
  <si>
    <t>Product name</t>
  </si>
  <si>
    <t>HNZ Truffle Mayonnaise 875 ml</t>
  </si>
  <si>
    <t>Article number / EPN</t>
  </si>
  <si>
    <t>76017182UKI, 76017193EU</t>
  </si>
  <si>
    <t>Net weight / Drained weight</t>
  </si>
  <si>
    <t>6x875 ml e 855g</t>
  </si>
  <si>
    <t>EAN / TUC code</t>
  </si>
  <si>
    <t>Bottle</t>
  </si>
  <si>
    <t>Tray UKI
EU</t>
  </si>
  <si>
    <t xml:space="preserve">5000157139214, 
08715700218786 </t>
  </si>
  <si>
    <t>Net weight ( g / Kg)</t>
  </si>
  <si>
    <t>Unit: 855 g</t>
  </si>
  <si>
    <t>Case: 5,13 kg</t>
  </si>
  <si>
    <t>Pallet UKI: 574,6 kg</t>
  </si>
  <si>
    <t>pallet EU: 451,4 kg</t>
  </si>
  <si>
    <t>Gross weight ( g / Kg)</t>
  </si>
  <si>
    <t>Unit: 904,5 g</t>
  </si>
  <si>
    <t>Case: 5,5 kg</t>
  </si>
  <si>
    <t>Pallet UKI: 647,8 kg</t>
  </si>
  <si>
    <t>pallet EU: 510,4 kg</t>
  </si>
  <si>
    <t>Ingredient declaration</t>
  </si>
  <si>
    <r>
      <t>Sunflower oil 68%, water, pasteurised</t>
    </r>
    <r>
      <rPr>
        <b/>
        <sz val="14"/>
        <rFont val="Arial"/>
        <family val="2"/>
      </rPr>
      <t xml:space="preserve"> Egg</t>
    </r>
    <r>
      <rPr>
        <sz val="14"/>
        <rFont val="Arial"/>
        <family val="2"/>
      </rPr>
      <t xml:space="preserve"> yolk 5%, spirit vinegar, sugar, starch, salt, Molasses, Summer truffles (Tuber Aestivum Vitt) 0,4%, dried mushrooms 0,2%, onion, garlic, pepper, natural flavourings.</t>
    </r>
  </si>
  <si>
    <t>CONTAINS ( ALLERGENS)</t>
  </si>
  <si>
    <t>EGG</t>
  </si>
  <si>
    <t>Nutritional data</t>
  </si>
  <si>
    <t>per 100 gr product</t>
  </si>
  <si>
    <t>per 100 gr/ml prepared product</t>
  </si>
  <si>
    <t>Energy</t>
  </si>
  <si>
    <t>2666 / 648</t>
  </si>
  <si>
    <t>kJ/kcal</t>
  </si>
  <si>
    <t>Fat</t>
  </si>
  <si>
    <t>g</t>
  </si>
  <si>
    <t>(of which saturates)</t>
  </si>
  <si>
    <t>Carbohydrates</t>
  </si>
  <si>
    <t>(of which sugars)</t>
  </si>
  <si>
    <t>Protein</t>
  </si>
  <si>
    <t>Salt</t>
  </si>
  <si>
    <t>Fibre</t>
  </si>
  <si>
    <t>Product description / Legal name</t>
  </si>
  <si>
    <t>Flavoured mayonaise with 0,4% summer truffle and mushrooms.
A smooth creamy beige coloured with pieces of truffle and mushroom and an intense truffle flavour.</t>
  </si>
  <si>
    <t>Preparation / Dosing</t>
  </si>
  <si>
    <t>Ready to use. 
Keep product during transport, distribution and storage at 5° - 30°C with minimal mechanical stress. Store dark and no freezing temperature.</t>
  </si>
  <si>
    <t>Microbiological data</t>
  </si>
  <si>
    <t>Typical range</t>
  </si>
  <si>
    <t>Units of Measurement</t>
  </si>
  <si>
    <t>Total plate count</t>
  </si>
  <si>
    <t>&lt; 1.000</t>
  </si>
  <si>
    <t>cfu/g</t>
  </si>
  <si>
    <t>Moulds and Yeast</t>
  </si>
  <si>
    <t>&lt; 50</t>
  </si>
  <si>
    <t>Enterobacteriaceae</t>
  </si>
  <si>
    <t>&lt;10</t>
  </si>
  <si>
    <t>Staphylococcus aureus</t>
  </si>
  <si>
    <t>cfu/g / per 0.01 g</t>
  </si>
  <si>
    <t>Salmonellae</t>
  </si>
  <si>
    <t>absent</t>
  </si>
  <si>
    <t>per 25 g</t>
  </si>
  <si>
    <t>Lactobacillus spp</t>
  </si>
  <si>
    <t>Statement</t>
  </si>
  <si>
    <t xml:space="preserve"> </t>
  </si>
  <si>
    <t>Analytical data</t>
  </si>
  <si>
    <t>Dry matter</t>
  </si>
  <si>
    <t>%</t>
  </si>
  <si>
    <t>0,95 - 1,10</t>
  </si>
  <si>
    <t>pH</t>
  </si>
  <si>
    <t>3,60 - 3,90</t>
  </si>
  <si>
    <t>Brix</t>
  </si>
  <si>
    <t>°</t>
  </si>
  <si>
    <t>Acid</t>
  </si>
  <si>
    <t>0,40 - 0,55</t>
  </si>
  <si>
    <t>Dietary Claims:</t>
  </si>
  <si>
    <t xml:space="preserve">Halal:  </t>
  </si>
  <si>
    <t>No</t>
  </si>
  <si>
    <t>Vegetarian:</t>
  </si>
  <si>
    <t>Yes</t>
  </si>
  <si>
    <r>
      <t>Kosher</t>
    </r>
    <r>
      <rPr>
        <sz val="14"/>
        <rFont val="Arial"/>
        <family val="2"/>
      </rPr>
      <t xml:space="preserve">: </t>
    </r>
  </si>
  <si>
    <r>
      <t xml:space="preserve">Suitable for Coeliacs </t>
    </r>
    <r>
      <rPr>
        <sz val="12"/>
        <rFont val="Arial"/>
        <family val="2"/>
      </rPr>
      <t xml:space="preserve">(assessed as containing  &lt; 20ppm gluten) </t>
    </r>
  </si>
  <si>
    <t>Contains Gluten</t>
  </si>
  <si>
    <t>No Artificial Colours</t>
  </si>
  <si>
    <t>No Preservatives</t>
  </si>
  <si>
    <t>No Artificial Flavours</t>
  </si>
  <si>
    <t>Vegan</t>
  </si>
  <si>
    <t>GMO</t>
  </si>
  <si>
    <t>All used ingredients are non-GMO or non-GMO by IP based upon suppliers certificates.</t>
  </si>
  <si>
    <t xml:space="preserve">BB or BBE reference
</t>
  </si>
  <si>
    <t>MM-YYYY (MONTH-YEAR)</t>
  </si>
  <si>
    <t xml:space="preserve">Coding on packaging
</t>
  </si>
  <si>
    <t>BBE: MM.YYYY (MONTH+YEAR)
Production code: LYYJJJL7 (YY: YEAR + JJJ: JULIAN DAY + LINE NUMBER)
Production time: HH.MM (HOUR + MINUTE)</t>
  </si>
  <si>
    <t>Shelf life/Storage conditions</t>
  </si>
  <si>
    <t>Shelf life in days after production.</t>
  </si>
  <si>
    <t>Ambient</t>
  </si>
  <si>
    <t>Storage conditions before opening</t>
  </si>
  <si>
    <t>Shelf-life in days after opening.</t>
  </si>
  <si>
    <t>Storage conditions after opening</t>
  </si>
  <si>
    <r>
      <t xml:space="preserve">Notes:
Ambient indicates shelf-life has been established under conditions of 20 </t>
    </r>
    <r>
      <rPr>
        <u/>
        <sz val="10"/>
        <rFont val="Arial"/>
        <family val="2"/>
      </rPr>
      <t xml:space="preserve">+ </t>
    </r>
    <r>
      <rPr>
        <sz val="10"/>
        <rFont val="Arial"/>
        <family val="2"/>
      </rPr>
      <t>2</t>
    </r>
    <r>
      <rPr>
        <sz val="10"/>
        <rFont val="Calibri"/>
        <family val="2"/>
      </rPr>
      <t>°</t>
    </r>
    <r>
      <rPr>
        <sz val="10"/>
        <rFont val="Arial"/>
        <family val="2"/>
      </rPr>
      <t>C, Refrigerated  temperature 1-6 °C  and Frozen temperature -18 to -30°C. 
While open shelf-life information is provided this is only an indicative test as the product stability after opening is dependent on the specific usage, dispensing practices and storage environment. No liability can be accepted for any issues arising from contamination as a result of poor practices at point of use.</t>
    </r>
  </si>
  <si>
    <t xml:space="preserve">Packaging material/dimensions </t>
  </si>
  <si>
    <t>Primary</t>
  </si>
  <si>
    <t>Secondary</t>
  </si>
  <si>
    <t>Tertiary</t>
  </si>
  <si>
    <t>Type, sort</t>
  </si>
  <si>
    <t>PET bottle + PP cap + label</t>
  </si>
  <si>
    <t>Cardboard tray + shrinkfoil</t>
  </si>
  <si>
    <r>
      <t xml:space="preserve">Dimensions </t>
    </r>
    <r>
      <rPr>
        <sz val="8"/>
        <rFont val="Arial"/>
        <family val="2"/>
      </rPr>
      <t>(L x W x H)</t>
    </r>
  </si>
  <si>
    <t>67,1 x 93,5 x 260 mm</t>
  </si>
  <si>
    <t>209 x 192 x 263 mm.</t>
  </si>
  <si>
    <t>Weight</t>
  </si>
  <si>
    <t>Pet 42, PP 4,5 +3 g</t>
  </si>
  <si>
    <t>42 g + 26 g</t>
  </si>
  <si>
    <t>% recyclable</t>
  </si>
  <si>
    <t>Pallet Information</t>
  </si>
  <si>
    <t>Units per case</t>
  </si>
  <si>
    <t>Cases per layer</t>
  </si>
  <si>
    <t>28 UKI</t>
  </si>
  <si>
    <t>22 EU</t>
  </si>
  <si>
    <t>Layers per pallet</t>
  </si>
  <si>
    <t>Country of origin</t>
  </si>
  <si>
    <t>Production in:</t>
  </si>
  <si>
    <t>Spain</t>
  </si>
  <si>
    <t>Country of origin for ingredients (Only when legally required)</t>
  </si>
  <si>
    <t>The product is produced according to EU-legislation.</t>
  </si>
  <si>
    <t>Not Available</t>
  </si>
  <si>
    <t>Ingangsdatum:</t>
  </si>
  <si>
    <t>PRODUCT INFORMATIE</t>
  </si>
  <si>
    <t>Productnaam</t>
  </si>
  <si>
    <t>Artikel nummer</t>
  </si>
  <si>
    <t>Netto inhoud/Uitlekgewicht</t>
  </si>
  <si>
    <t>EAN code</t>
  </si>
  <si>
    <t>fles IE
NL</t>
  </si>
  <si>
    <t>tray IE
NL</t>
  </si>
  <si>
    <t>Netto gewicht ( g / Kg)</t>
  </si>
  <si>
    <t>Bruto weight ( g / Kg)</t>
  </si>
  <si>
    <t>Ingrediëntendeclaratie</t>
  </si>
  <si>
    <r>
      <t>Zonnebloemolie 68%, water, gepasteuriseerd</t>
    </r>
    <r>
      <rPr>
        <b/>
        <sz val="14"/>
        <rFont val="Arial"/>
        <family val="2"/>
      </rPr>
      <t xml:space="preserve"> eigeel </t>
    </r>
    <r>
      <rPr>
        <sz val="14"/>
        <rFont val="Arial"/>
        <family val="2"/>
      </rPr>
      <t>5%, zijn, suiker, zetmeel, zout, melasse, zomertruffel (Tuber Aestivum Vitt) 0,4%, gedroogde champignons 0,2%, ui, knoflook, peper, natuurlijke aroma's.</t>
    </r>
  </si>
  <si>
    <t>BEVAT (ALLERGENEN)</t>
  </si>
  <si>
    <t>EI</t>
  </si>
  <si>
    <t>Voedingswaarde</t>
  </si>
  <si>
    <t>per 100 gr/ml bereid product</t>
  </si>
  <si>
    <t>Energie</t>
  </si>
  <si>
    <t>Vet</t>
  </si>
  <si>
    <t>(waarvan verzadigd vet)</t>
  </si>
  <si>
    <t>Koolhydraten</t>
  </si>
  <si>
    <t>(waarvan suikers)</t>
  </si>
  <si>
    <t>Eiwit</t>
  </si>
  <si>
    <t xml:space="preserve">Zout </t>
  </si>
  <si>
    <t>Voedingsvezel</t>
  </si>
  <si>
    <t>Productomschrijving/ Toepassingsmogelijkheden</t>
  </si>
  <si>
    <t xml:space="preserve">Mayonnaise met truffelsmaak, 0,4% zomertruffel en champignons.
</t>
  </si>
  <si>
    <t>Bereiding /dosering</t>
  </si>
  <si>
    <t>Klaar voor gebruik.</t>
  </si>
  <si>
    <t>Microbiologische data</t>
  </si>
  <si>
    <t>Totaal kiemgetal</t>
  </si>
  <si>
    <t>kve/g</t>
  </si>
  <si>
    <t>Gisten en schimmels</t>
  </si>
  <si>
    <t>Enterobacteriën</t>
  </si>
  <si>
    <t>kve/g / per 0.01 g</t>
  </si>
  <si>
    <t>Salmonella</t>
  </si>
  <si>
    <t>Analytische kenmerken</t>
  </si>
  <si>
    <t>Droge stof</t>
  </si>
  <si>
    <t>Zuren</t>
  </si>
  <si>
    <t>Geschikt voor:</t>
  </si>
  <si>
    <t>Vegetarisch</t>
  </si>
  <si>
    <r>
      <t xml:space="preserve">Geschikt voor Coeliakie </t>
    </r>
    <r>
      <rPr>
        <sz val="12"/>
        <rFont val="Arial"/>
        <family val="2"/>
      </rPr>
      <t xml:space="preserve">(bevattende &lt; 20 ppm gluten) </t>
    </r>
  </si>
  <si>
    <t>Bevat gluten</t>
  </si>
  <si>
    <t>Veganistisch</t>
  </si>
  <si>
    <t>Alle gebruikte grondstoffen zijn non GMO of non GMO by IP volgens verklaringen van onze leveranciers</t>
  </si>
  <si>
    <t>THT of THT tot einde</t>
  </si>
  <si>
    <t>MM-JJJJ (Maand-Jaar)</t>
  </si>
  <si>
    <t>Codering op verpakking</t>
  </si>
  <si>
    <t>THT: MM-JJJJ (Maand-Jaar)
Productiecode: LYYJJJL7 (YY: Jaar + JJJ: Julian dagcode + Lijnnummer)
Productietijd: UU.MM (Uren:Minuten)</t>
  </si>
  <si>
    <t>Houdbaarheid/bewaarcondities</t>
  </si>
  <si>
    <t>Houdbaar na productie (dagen)</t>
  </si>
  <si>
    <t>Opslagcondities vóór opening</t>
  </si>
  <si>
    <t>Houdbaar na opening
(dagen)</t>
  </si>
  <si>
    <t>Opslagcondities na opening</t>
  </si>
  <si>
    <t>Notes:
Ambient betekent condities 20 + 2°C, Gekoeld: temperatuur 1-6 °C en Bevroren: temperatuur -18 tot -30°C. 
Als Open houdbaarheid informatie is gegeven is dit allen indicatief bedoeld omdat de stabiliteit van het product na openen afhankelijk is van specifiek gebruik, manier van doseren en opslag condities. Geen enkele vertantwoordelijkheid wordt aanvaard voor problemen die voortvloeien uit contaminatie van het product als gevolg van slechte gebruiksomstandigheden.</t>
  </si>
  <si>
    <t>Verpakkings soort/afmeting</t>
  </si>
  <si>
    <t>primair</t>
  </si>
  <si>
    <t>secundair</t>
  </si>
  <si>
    <t>tertiair</t>
  </si>
  <si>
    <t>soort</t>
  </si>
  <si>
    <t>PET fles + PP dop + label</t>
  </si>
  <si>
    <t>Karton tray + krimpfolie</t>
  </si>
  <si>
    <t>afmetingen</t>
  </si>
  <si>
    <t>gewicht</t>
  </si>
  <si>
    <t>% recyclebaar</t>
  </si>
  <si>
    <t>Land van herkomst</t>
  </si>
  <si>
    <t>Productie in:</t>
  </si>
  <si>
    <t>Land van herkomst voor ingrediënten (alleen indien wettelijk vereist)</t>
  </si>
  <si>
    <t>Het product is geproduceerd volgens EU-wetgeving.</t>
  </si>
  <si>
    <t xml:space="preserve">Date d'entrée en vigueur: </t>
  </si>
  <si>
    <t>INFORMATION DE PRODUIT</t>
  </si>
  <si>
    <t>Nom du produit</t>
  </si>
  <si>
    <t>Numéro d'article</t>
  </si>
  <si>
    <t>Poids net / poids net égoutté</t>
  </si>
  <si>
    <t>Code EAN</t>
  </si>
  <si>
    <t>bouteille</t>
  </si>
  <si>
    <t>carton</t>
  </si>
  <si>
    <t>Déclaration d'ingrédients</t>
  </si>
  <si>
    <t>CONTIENT (ALLERGÈNES)</t>
  </si>
  <si>
    <t>OEUF</t>
  </si>
  <si>
    <t>Valeur nutritive</t>
  </si>
  <si>
    <t>par 100 gr/ml de produit</t>
  </si>
  <si>
    <t>par 100 gr/ml de produit préparé</t>
  </si>
  <si>
    <t>Énergie</t>
  </si>
  <si>
    <t>Lipides</t>
  </si>
  <si>
    <t>(dont lipides saturés)</t>
  </si>
  <si>
    <t>Glucides</t>
  </si>
  <si>
    <t>(dont sucres)</t>
  </si>
  <si>
    <t>Protéines</t>
  </si>
  <si>
    <t>Sel</t>
  </si>
  <si>
    <t>Fibres alimentaires</t>
  </si>
  <si>
    <t>Description du produit / Possibilités d'application</t>
  </si>
  <si>
    <t>Préparation / dosage</t>
  </si>
  <si>
    <t>Pas de préparation</t>
  </si>
  <si>
    <t>Données microbiologiques</t>
  </si>
  <si>
    <t>Teneur bactérienne totale</t>
  </si>
  <si>
    <t>Levures et moisissures</t>
  </si>
  <si>
    <t>Entérobactéries</t>
  </si>
  <si>
    <t>cfu/g / pour 0.01g</t>
  </si>
  <si>
    <t>Salmonelles</t>
  </si>
  <si>
    <t>pour 25 g</t>
  </si>
  <si>
    <t>Déclaration</t>
  </si>
  <si>
    <t>Caractéristiques analytiques</t>
  </si>
  <si>
    <t>Matière sèche</t>
  </si>
  <si>
    <t>Acide</t>
  </si>
  <si>
    <t xml:space="preserve">Convient au : </t>
  </si>
  <si>
    <t>Halal</t>
  </si>
  <si>
    <t>Végétarien</t>
  </si>
  <si>
    <t>Casher</t>
  </si>
  <si>
    <r>
      <t xml:space="preserve">pour Coeliaque
</t>
    </r>
    <r>
      <rPr>
        <sz val="12"/>
        <rFont val="Arial"/>
        <family val="2"/>
      </rPr>
      <t xml:space="preserve">(évalué comme contenant &lt;20 ppm de gluten) </t>
    </r>
  </si>
  <si>
    <t>Contient du gluten</t>
  </si>
  <si>
    <t>Non Couleurs artificielles</t>
  </si>
  <si>
    <t>No Conservateurs</t>
  </si>
  <si>
    <t>Non Saveurs  Artificielles</t>
  </si>
  <si>
    <t>Végétalien</t>
  </si>
  <si>
    <t>OGM</t>
  </si>
  <si>
    <t>Toutes les substances utilisées ne contiennent pas d'OGM ou d'OGM à identité préservée suivant les déclarations de nos fournisseurs.</t>
  </si>
  <si>
    <t xml:space="preserve">DDM ou DDM fin
</t>
  </si>
  <si>
    <t>MM-AAAA (Mois-Année)</t>
  </si>
  <si>
    <t>Code sur l'emballage</t>
  </si>
  <si>
    <t>DDM: MM-AAAA (Mois-Année)
Code de Production: LYYJJJL7 (YY: Année + JJJ: JULIAN code de jour + Ligne de production) et temps de production: HH.MM (Heure + Minute)</t>
  </si>
  <si>
    <t>Conservation / conditions recommandées de conservation</t>
  </si>
  <si>
    <t>Conservation après production (jour)</t>
  </si>
  <si>
    <t>Conditions 
avant ouverture</t>
  </si>
  <si>
    <t>Conservation suivant l'ouverture (jour)</t>
  </si>
  <si>
    <t>Conditions
après ouverture</t>
  </si>
  <si>
    <r>
      <t xml:space="preserve">Notes:
Ambiante indique que la durée de conservation a été établie conditions de 20 </t>
    </r>
    <r>
      <rPr>
        <u/>
        <sz val="10"/>
        <rFont val="Arial"/>
        <family val="2"/>
      </rPr>
      <t xml:space="preserve">+ </t>
    </r>
    <r>
      <rPr>
        <sz val="10"/>
        <rFont val="Arial"/>
        <family val="2"/>
      </rPr>
      <t>2</t>
    </r>
    <r>
      <rPr>
        <sz val="10"/>
        <rFont val="Calibri"/>
        <family val="2"/>
      </rPr>
      <t>°</t>
    </r>
    <r>
      <rPr>
        <sz val="10"/>
        <rFont val="Arial"/>
        <family val="2"/>
      </rPr>
      <t>C, réfrigération de 1-6 °C et congélation de -18 to -30°C.
While open shelf-life information is provided this is only an indicative test as the product stability after opening is dependent on the specific usage, dispensing practices and storage environment. No liability can be accepted for any issues arising from contamination as a result of poor practices at point of use.</t>
    </r>
  </si>
  <si>
    <t>Type d'emballage / dimensions</t>
  </si>
  <si>
    <t>primaire</t>
  </si>
  <si>
    <t>secondaire</t>
  </si>
  <si>
    <t>tertiaire</t>
  </si>
  <si>
    <t>type</t>
  </si>
  <si>
    <t>PET boîte + PP bouchon + étiquette</t>
  </si>
  <si>
    <t>Carton + film rétractable</t>
  </si>
  <si>
    <t>dimensions</t>
  </si>
  <si>
    <t>poids</t>
  </si>
  <si>
    <t>% recyclé</t>
  </si>
  <si>
    <t>Pays d'origine</t>
  </si>
  <si>
    <t>Fabriqué:</t>
  </si>
  <si>
    <t>Pays d'origine des ingrédients (Uniquement si requis légalement)</t>
  </si>
  <si>
    <t>Le produit est fabriqué selon la législation européenne.</t>
  </si>
  <si>
    <t>Para más información, contacte con:
Requests.FoodSpecification@kraftheinz.com</t>
  </si>
  <si>
    <t xml:space="preserve">Fecha de aprobación: </t>
  </si>
  <si>
    <t>INFORMACION DEL PRODUCTO</t>
  </si>
  <si>
    <t>Nombre del producto</t>
  </si>
  <si>
    <t>HNZ Mayonasa Trufa 875ml</t>
  </si>
  <si>
    <t>Nº de artículo / EPN</t>
  </si>
  <si>
    <t>Peso escurrido</t>
  </si>
  <si>
    <t>Códigos EAN / TUC</t>
  </si>
  <si>
    <t>Botella</t>
  </si>
  <si>
    <t>Tray</t>
  </si>
  <si>
    <t>Peso neto ( g / Kg)</t>
  </si>
  <si>
    <t xml:space="preserve">Unidad: </t>
  </si>
  <si>
    <t>Bandeja:</t>
  </si>
  <si>
    <t>Peso bruto ( g / Kg)</t>
  </si>
  <si>
    <t>Unidad:</t>
  </si>
  <si>
    <t xml:space="preserve">Bandeja: </t>
  </si>
  <si>
    <t>Listado de ingredientes</t>
  </si>
  <si>
    <r>
      <rPr>
        <sz val="14"/>
        <color rgb="FF000000"/>
        <rFont val="Arial"/>
      </rPr>
      <t>Aceite de girasol 68%, agua, yema de</t>
    </r>
    <r>
      <rPr>
        <b/>
        <sz val="14"/>
        <color rgb="FF000000"/>
        <rFont val="Arial"/>
      </rPr>
      <t xml:space="preserve"> huevo </t>
    </r>
    <r>
      <rPr>
        <sz val="14"/>
        <color rgb="FF000000"/>
        <rFont val="Arial"/>
      </rPr>
      <t>pasteurizada</t>
    </r>
    <r>
      <rPr>
        <b/>
        <sz val="14"/>
        <color rgb="FF000000"/>
        <rFont val="Arial"/>
      </rPr>
      <t xml:space="preserve"> </t>
    </r>
    <r>
      <rPr>
        <sz val="14"/>
        <color rgb="FF000000"/>
        <rFont val="Arial"/>
      </rPr>
      <t>5%, vinagre de alcohol, azúcar, almidón, sal, melaza, trufas de verano (Tuber Aestivum Vitt) 0,4%, setas secas 0,2%, cebolla, ajo, pimienta, aromas naturales.</t>
    </r>
  </si>
  <si>
    <t>CONTIENE (ALÉRGENOS)</t>
  </si>
  <si>
    <t>Huevo</t>
  </si>
  <si>
    <t>Información nutricional</t>
  </si>
  <si>
    <t>por 100 gr de producto</t>
  </si>
  <si>
    <t>por 100 gr/ml de producto preparado</t>
  </si>
  <si>
    <t>Energía</t>
  </si>
  <si>
    <t>Grasas</t>
  </si>
  <si>
    <t>(de las cuales saturadas)</t>
  </si>
  <si>
    <t>Carbohidratos</t>
  </si>
  <si>
    <t>(de los cuales azúcares)</t>
  </si>
  <si>
    <t>Proteínas</t>
  </si>
  <si>
    <t>Sal</t>
  </si>
  <si>
    <t>Fibra</t>
  </si>
  <si>
    <t>Descripción del producto / Nombre legal</t>
  </si>
  <si>
    <t>Mayonesa aromatizada con 0,4% de trufa de verano y setas.
Una suave crema de color beige con trozos de trufa y setas y un intenso sabor a trufa.</t>
  </si>
  <si>
    <t>Preparación / Dosificación</t>
  </si>
  <si>
    <t>Listo para su uso. 
Mantener el producto durante el transporte, la distribución y el almacenamiento a 5° - 30°C con una tensión mecánica mínima. Almacenar en la oscuridad y sin temperatura de congelación.</t>
  </si>
  <si>
    <t>Microbiología</t>
  </si>
  <si>
    <t>Rango típico</t>
  </si>
  <si>
    <t>Unidades de medida</t>
  </si>
  <si>
    <t>Recuento total</t>
  </si>
  <si>
    <t>ufc/g</t>
  </si>
  <si>
    <t>Mohos y levaduras</t>
  </si>
  <si>
    <t>Enterobacterias</t>
  </si>
  <si>
    <t>Estafilococos aureus</t>
  </si>
  <si>
    <t>ufc/g / por 0.01 g</t>
  </si>
  <si>
    <t>Salmonela</t>
  </si>
  <si>
    <t>por 25 g</t>
  </si>
  <si>
    <t>Declaración</t>
  </si>
  <si>
    <t>Datos analíticos</t>
  </si>
  <si>
    <t>Residuo seco</t>
  </si>
  <si>
    <t>Acidez</t>
  </si>
  <si>
    <t>Información dietética</t>
  </si>
  <si>
    <t>Vegetariano:</t>
  </si>
  <si>
    <r>
      <t xml:space="preserve">Apto para celíacos
 </t>
    </r>
    <r>
      <rPr>
        <sz val="12"/>
        <rFont val="Arial"/>
        <family val="2"/>
      </rPr>
      <t xml:space="preserve">( &lt; 20 ppm gluten) </t>
    </r>
  </si>
  <si>
    <t>Contiene Gluten</t>
  </si>
  <si>
    <t>Sin colorantes artificiales</t>
  </si>
  <si>
    <t>Sin conservadores</t>
  </si>
  <si>
    <t>Sin aromas artificiales</t>
  </si>
  <si>
    <t>Vegano</t>
  </si>
  <si>
    <t>Todos los ingredientes empleados son no-OGM o no-OGM por IP, de acuerdo a los certificados de nuestros proveedores</t>
  </si>
  <si>
    <t>Referencia a consumo preferente</t>
  </si>
  <si>
    <t>Codificación del envase</t>
  </si>
  <si>
    <t>Caducidad / condiciones de almacenamiento</t>
  </si>
  <si>
    <t>Caducidad tras la fabricación (dias)</t>
  </si>
  <si>
    <t>Almacenaje antes de apertura</t>
  </si>
  <si>
    <t>Caducidad tras la apertura (días)</t>
  </si>
  <si>
    <t>Almacenaje tras la apertura</t>
  </si>
  <si>
    <t>Notas:
Ambiente indica que el consumo preferente se ha establecido a 20 + 2°C; refrigerado a 1-6 °C; y congelado, de -18 a -30°C. 
A pesar de proporcionarse un consumo preferente tras la apertura, este es tan solo un dato indicativo, ya que la estabilidad del producto una vez abierto depende del uso específico, las prácticas de dosificación y el medio en que se almacena.  No se aceptará responsabilidad alguna por cualquier problema surgido de una contaminación resultado de malas prácticas en el punto de uso</t>
  </si>
  <si>
    <t>Dimensiones y materiales de envase / embalaje</t>
  </si>
  <si>
    <t>Primario</t>
  </si>
  <si>
    <t>Secundario</t>
  </si>
  <si>
    <t>Terciario</t>
  </si>
  <si>
    <t>Tipo</t>
  </si>
  <si>
    <t>Botella PET  + tapa PP  + etiqueta</t>
  </si>
  <si>
    <t>Bandeja de cartón + contrachapado</t>
  </si>
  <si>
    <r>
      <t xml:space="preserve">Dimensiones </t>
    </r>
    <r>
      <rPr>
        <sz val="8"/>
        <rFont val="Arial"/>
        <family val="2"/>
      </rPr>
      <t>(L x A x a)</t>
    </r>
  </si>
  <si>
    <t>Peso</t>
  </si>
  <si>
    <t>% reciclable</t>
  </si>
  <si>
    <t>Información del palet</t>
  </si>
  <si>
    <t>Uds por bandeja</t>
  </si>
  <si>
    <t>Bandejas por capa</t>
  </si>
  <si>
    <t>Capas por palet</t>
  </si>
  <si>
    <t>País de origen</t>
  </si>
  <si>
    <t>Fabricado en:</t>
  </si>
  <si>
    <t>País de origen de los ingredientes (solo cuando sea legalmente requerido)</t>
  </si>
  <si>
    <t>Este producto está fabricado conforme a la legislación europea</t>
  </si>
  <si>
    <t>Date completed/Ingangsdatum/Date d'entrée en vigueur/Fecha de aprobación:</t>
  </si>
  <si>
    <t>ALLERGENS / ALLERGENEN / ALLERGÈNES
/ ALÉRGENOS</t>
  </si>
  <si>
    <t>Article no./Artikelnr./Numéro d'article</t>
  </si>
  <si>
    <t>Net weight/Netto inhoud/Poids net / poids net égoutté</t>
  </si>
  <si>
    <t>EAN code / código EAN unidad</t>
  </si>
  <si>
    <t>English/Nederlands/Français/Español</t>
  </si>
  <si>
    <r>
      <t>LeDa</t>
    </r>
    <r>
      <rPr>
        <b/>
        <sz val="5"/>
        <rFont val="Arial"/>
        <family val="2"/>
      </rPr>
      <t xml:space="preserve">
</t>
    </r>
    <r>
      <rPr>
        <b/>
        <sz val="9"/>
        <rFont val="Arial Narrow"/>
        <family val="2"/>
      </rPr>
      <t>code</t>
    </r>
    <r>
      <rPr>
        <b/>
        <sz val="5"/>
        <rFont val="Arial"/>
        <family val="2"/>
      </rPr>
      <t/>
    </r>
  </si>
  <si>
    <r>
      <t>GS1</t>
    </r>
    <r>
      <rPr>
        <b/>
        <sz val="5"/>
        <rFont val="Arial"/>
        <family val="2"/>
      </rPr>
      <t xml:space="preserve"> </t>
    </r>
    <r>
      <rPr>
        <b/>
        <sz val="9"/>
        <rFont val="Arial Narrow"/>
        <family val="2"/>
      </rPr>
      <t>code</t>
    </r>
    <r>
      <rPr>
        <b/>
        <sz val="5"/>
        <rFont val="Arial"/>
        <family val="2"/>
      </rPr>
      <t/>
    </r>
  </si>
  <si>
    <r>
      <t>Legal allergens, Wettelijke allergenen, Obligatoire allerg</t>
    </r>
    <r>
      <rPr>
        <b/>
        <sz val="9"/>
        <rFont val="Calibri"/>
        <family val="2"/>
      </rPr>
      <t>è</t>
    </r>
    <r>
      <rPr>
        <b/>
        <sz val="9"/>
        <rFont val="Arial Narrow"/>
        <family val="2"/>
      </rPr>
      <t>nes, alérgenos obligatorios</t>
    </r>
  </si>
  <si>
    <t xml:space="preserve">Recipe / Recept / Recette / Receta </t>
  </si>
  <si>
    <t>May contain Kan bevatten Peut contenir 
Puede contener</t>
  </si>
  <si>
    <t>without /  zonder / sans / sin</t>
  </si>
  <si>
    <t>with / met / avec / con</t>
  </si>
  <si>
    <r>
      <t>UW</t>
    </r>
    <r>
      <rPr>
        <sz val="5"/>
        <rFont val="Arial"/>
        <family val="2"/>
      </rPr>
      <t/>
    </r>
  </si>
  <si>
    <t>Wheat,Tarwe,Blé,Trigo</t>
  </si>
  <si>
    <t>x</t>
  </si>
  <si>
    <r>
      <t>NR</t>
    </r>
    <r>
      <rPr>
        <sz val="5"/>
        <rFont val="Arial"/>
        <family val="2"/>
      </rPr>
      <t/>
    </r>
  </si>
  <si>
    <t>Rye,Rogge, Seigle,Centeno</t>
  </si>
  <si>
    <r>
      <t>GB</t>
    </r>
    <r>
      <rPr>
        <sz val="5"/>
        <rFont val="Arial"/>
        <family val="2"/>
      </rPr>
      <t/>
    </r>
  </si>
  <si>
    <t>Barley,Gerst, orge,Cebada</t>
  </si>
  <si>
    <r>
      <t>GO</t>
    </r>
    <r>
      <rPr>
        <sz val="5"/>
        <rFont val="Arial"/>
        <family val="2"/>
      </rPr>
      <t/>
    </r>
  </si>
  <si>
    <t>Oats,Haver, Avoine,Avena</t>
  </si>
  <si>
    <r>
      <t>GS</t>
    </r>
    <r>
      <rPr>
        <sz val="5"/>
        <rFont val="Arial"/>
        <family val="2"/>
      </rPr>
      <t/>
    </r>
  </si>
  <si>
    <t>Spelt,Spelt, Epeautre,Espelta</t>
  </si>
  <si>
    <r>
      <t>GK</t>
    </r>
    <r>
      <rPr>
        <sz val="5"/>
        <rFont val="Arial"/>
        <family val="2"/>
      </rPr>
      <t/>
    </r>
  </si>
  <si>
    <t>Kamut,Kamut,Kamut,Kamut</t>
  </si>
  <si>
    <r>
      <t>AW</t>
    </r>
    <r>
      <rPr>
        <sz val="5"/>
        <rFont val="Arial"/>
        <family val="2"/>
      </rPr>
      <t/>
    </r>
  </si>
  <si>
    <t xml:space="preserve">(*) Gluten </t>
  </si>
  <si>
    <r>
      <t>AC</t>
    </r>
    <r>
      <rPr>
        <sz val="5"/>
        <rFont val="Arial"/>
        <family val="2"/>
      </rPr>
      <t/>
    </r>
  </si>
  <si>
    <t>Crustaceans and products thereof/ Schaaldieren en afgeleide producten / Crustacés et produits à base de crustacés/Crustáceos y derivados</t>
  </si>
  <si>
    <r>
      <t>AE</t>
    </r>
    <r>
      <rPr>
        <sz val="5"/>
        <rFont val="Arial"/>
        <family val="2"/>
      </rPr>
      <t/>
    </r>
  </si>
  <si>
    <t>Eggs and products thereof/ Eieren en afgeleide producten / Oeufs et produits à base d' oeufs/ Huevos y derivados</t>
  </si>
  <si>
    <r>
      <t>AF</t>
    </r>
    <r>
      <rPr>
        <sz val="5"/>
        <rFont val="Arial"/>
        <family val="2"/>
      </rPr>
      <t/>
    </r>
  </si>
  <si>
    <t>Fish and products thereof / Vis en afgeleide producten / Poissons et produits à base de poissons / Pescado y derivados</t>
  </si>
  <si>
    <r>
      <t>AP</t>
    </r>
    <r>
      <rPr>
        <sz val="5"/>
        <rFont val="Arial"/>
        <family val="2"/>
      </rPr>
      <t/>
    </r>
  </si>
  <si>
    <t>Peanuts and products thereof/ Aardnoten en afgeleide producten / Arachides et produits à base d'arachides / Cacahuetes y derivados</t>
  </si>
  <si>
    <r>
      <t>AY</t>
    </r>
    <r>
      <rPr>
        <sz val="5"/>
        <rFont val="Arial"/>
        <family val="2"/>
      </rPr>
      <t/>
    </r>
  </si>
  <si>
    <t>Soybeans and products thereof/ Sojabonen en afgeleide producten / Soja et produits à base de soja / Soja y derivados</t>
  </si>
  <si>
    <r>
      <t>AM</t>
    </r>
    <r>
      <rPr>
        <sz val="5"/>
        <rFont val="Arial"/>
        <family val="2"/>
      </rPr>
      <t/>
    </r>
  </si>
  <si>
    <t>Milk and products thereof (including lactose)/ Melk en afgeleide producten/ (inclusief lactose) / Lait et produits à base de lait (y compris le lactose) / Leche y derivados (incluida la lactosa)</t>
  </si>
  <si>
    <r>
      <t>SA</t>
    </r>
    <r>
      <rPr>
        <sz val="5"/>
        <rFont val="Arial"/>
        <family val="2"/>
      </rPr>
      <t/>
    </r>
  </si>
  <si>
    <t>Almonds, Amandelen, Amandes, Almendras</t>
  </si>
  <si>
    <r>
      <t>SH</t>
    </r>
    <r>
      <rPr>
        <sz val="5"/>
        <rFont val="Arial"/>
        <family val="2"/>
      </rPr>
      <t/>
    </r>
  </si>
  <si>
    <t>Hazelnuts, Hazelnoten, Noisettes, Avellanas</t>
  </si>
  <si>
    <r>
      <t>SW</t>
    </r>
    <r>
      <rPr>
        <sz val="5"/>
        <rFont val="Arial"/>
        <family val="2"/>
      </rPr>
      <t/>
    </r>
  </si>
  <si>
    <t>Walnuts, Walnoten, Noix, Nueces</t>
  </si>
  <si>
    <r>
      <t>SC</t>
    </r>
    <r>
      <rPr>
        <sz val="5"/>
        <rFont val="Arial"/>
        <family val="2"/>
      </rPr>
      <t/>
    </r>
  </si>
  <si>
    <t>Cashews, Cashewnoten, Noix de cajou, Anacardos</t>
  </si>
  <si>
    <r>
      <t>SP</t>
    </r>
    <r>
      <rPr>
        <sz val="5"/>
        <rFont val="Arial"/>
        <family val="2"/>
      </rPr>
      <t/>
    </r>
  </si>
  <si>
    <r>
      <t>Pecan nuts,Pecannoten, Noix de p</t>
    </r>
    <r>
      <rPr>
        <sz val="9.5"/>
        <rFont val="Calibri"/>
        <family val="2"/>
      </rPr>
      <t>é</t>
    </r>
    <r>
      <rPr>
        <sz val="9.5"/>
        <rFont val="Arial Narrow"/>
        <family val="2"/>
      </rPr>
      <t>can, Pacanas</t>
    </r>
  </si>
  <si>
    <r>
      <t>SR</t>
    </r>
    <r>
      <rPr>
        <sz val="5"/>
        <rFont val="Arial"/>
        <family val="2"/>
      </rPr>
      <t/>
    </r>
  </si>
  <si>
    <t>Brazil nuts, Paranoten, Noix de Brésil, Nueces del Brasil</t>
  </si>
  <si>
    <r>
      <t>ST</t>
    </r>
    <r>
      <rPr>
        <sz val="5"/>
        <rFont val="Arial"/>
        <family val="2"/>
      </rPr>
      <t/>
    </r>
  </si>
  <si>
    <t>Pistachio nuts, Pistachenoten, Pistaches, Pistachos</t>
  </si>
  <si>
    <r>
      <t>SM</t>
    </r>
    <r>
      <rPr>
        <sz val="5"/>
        <rFont val="Arial"/>
        <family val="2"/>
      </rPr>
      <t/>
    </r>
  </si>
  <si>
    <t>Macadamia/Quensland nuts,Macademianoten, Noix de Macadamia/Queensland, Nueces de Macadamia</t>
  </si>
  <si>
    <r>
      <t>AN</t>
    </r>
    <r>
      <rPr>
        <sz val="5"/>
        <rFont val="Arial"/>
        <family val="2"/>
      </rPr>
      <t/>
    </r>
  </si>
  <si>
    <r>
      <t xml:space="preserve">(*) Nuts, Noten (schaalvruchten), Fruits </t>
    </r>
    <r>
      <rPr>
        <sz val="9.5"/>
        <rFont val="Calibri"/>
        <family val="2"/>
      </rPr>
      <t>à</t>
    </r>
    <r>
      <rPr>
        <i/>
        <sz val="9.5"/>
        <rFont val="Arial"/>
        <family val="2"/>
      </rPr>
      <t xml:space="preserve"> coques, Frutos de cáscara</t>
    </r>
  </si>
  <si>
    <r>
      <t>BC</t>
    </r>
    <r>
      <rPr>
        <sz val="5"/>
        <rFont val="Arial"/>
        <family val="2"/>
      </rPr>
      <t/>
    </r>
  </si>
  <si>
    <t>Celery and products thereof / Selderij en afgeleide producten / Céleri et produits à base de céleri / Apio y derivados</t>
  </si>
  <si>
    <r>
      <t>BM</t>
    </r>
    <r>
      <rPr>
        <sz val="5"/>
        <rFont val="Arial"/>
        <family val="2"/>
      </rPr>
      <t/>
    </r>
  </si>
  <si>
    <t>Mustard and products thereof/ Mosterd en afgeleide producten / Moutarde et produits à base de moutarde / Mostaza y derivados</t>
  </si>
  <si>
    <r>
      <t>AS</t>
    </r>
    <r>
      <rPr>
        <sz val="5"/>
        <rFont val="Arial"/>
        <family val="2"/>
      </rPr>
      <t/>
    </r>
  </si>
  <si>
    <t>Sesame seeds and products thereof / Sesamzaad en afgeleide producten / Graines de sésame et produits à base de graines de sésame / Semillas de sésamo y derivados</t>
  </si>
  <si>
    <r>
      <t>AU</t>
    </r>
    <r>
      <rPr>
        <sz val="5"/>
        <rFont val="Arial"/>
        <family val="2"/>
      </rPr>
      <t/>
    </r>
  </si>
  <si>
    <t>Sulphur dioxide and sulphites at concentrations of more than 10 mg/kg or 10 mg/litre expressed as SO 2 / Zwaveldioxide en sulfieten in concentraties van meer dan 10 mg/kg of 10 mg/ liter uitgedrukt als SO2 / Anhydride de sulfureux et sulfite en concentration d' au moins 10 mg/kg, ou 10 mg/litre exprimées en SO2 / Dióxido de azufre y sulfitos en concentraciones de al menos 10mg/kg o 10mg/litro, expresados como SO2</t>
  </si>
  <si>
    <r>
      <t>NL</t>
    </r>
    <r>
      <rPr>
        <sz val="5"/>
        <rFont val="Arial"/>
        <family val="2"/>
      </rPr>
      <t/>
    </r>
  </si>
  <si>
    <t>Lupin and products thereof/ Lupine en afgeleide producten / Lupin et produits à base de lupin / Lupino (altramuz y derivados)</t>
  </si>
  <si>
    <r>
      <t>UM</t>
    </r>
    <r>
      <rPr>
        <sz val="5"/>
        <rFont val="Arial"/>
        <family val="2"/>
      </rPr>
      <t/>
    </r>
  </si>
  <si>
    <t>Molluscs and products thereof/ Weekdieren en afgeleide producten / Mollusques et produits à base de mollusques / Moluscos y derivados</t>
  </si>
  <si>
    <t>(*) Only to be used in case of cross contamination / (*) Dit alleen invullen als sprake kan zijn van kruisbesmetting</t>
  </si>
  <si>
    <r>
      <t>(*) Uniquement destin</t>
    </r>
    <r>
      <rPr>
        <i/>
        <sz val="8"/>
        <rFont val="Calibri"/>
        <family val="2"/>
      </rPr>
      <t>é</t>
    </r>
    <r>
      <rPr>
        <i/>
        <sz val="8"/>
        <rFont val="Arial"/>
        <family val="2"/>
      </rPr>
      <t xml:space="preserve"> </t>
    </r>
    <r>
      <rPr>
        <i/>
        <sz val="8"/>
        <rFont val="Calibri"/>
        <family val="2"/>
      </rPr>
      <t>à</t>
    </r>
    <r>
      <rPr>
        <i/>
        <sz val="8"/>
        <rFont val="Arial"/>
        <family val="2"/>
      </rPr>
      <t xml:space="preserve"> la contamination crois</t>
    </r>
    <r>
      <rPr>
        <i/>
        <sz val="8"/>
        <rFont val="Calibri"/>
        <family val="2"/>
      </rPr>
      <t>é</t>
    </r>
    <r>
      <rPr>
        <i/>
        <sz val="8"/>
        <rFont val="Arial"/>
        <family val="2"/>
      </rPr>
      <t>e / (*) Usar sólo en caso de contaminación cruzada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</si>
</sst>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4">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quot;$&quot;#,##0_);[Red]\(&quot;$&quot;#,##0\)"/>
    <numFmt numFmtId="165" formatCode="_ * #,##0_ ;_ * \-#,##0_ ;_ * &quot;-&quot;_ ;_ @_ "/>
    <numFmt numFmtId="166" formatCode="_ * #,##0.00_ ;_ * \-#,##0.00_ ;_ * &quot;-&quot;??_ ;_ @_ "/>
    <numFmt numFmtId="167" formatCode="_-&quot;£&quot;* #,##0_-;\-&quot;£&quot;* #,##0_-;_-&quot;£&quot;* &quot;-&quot;_-;_-@_-"/>
    <numFmt numFmtId="168" formatCode="_-&quot;£&quot;* #,##0.00_-;\-&quot;£&quot;* #,##0.00_-;_-&quot;£&quot;* &quot;-&quot;??_-;_-@_-"/>
    <numFmt numFmtId="169" formatCode="dd\-mm\-yy"/>
    <numFmt numFmtId="170" formatCode="0.0"/>
    <numFmt numFmtId="171" formatCode="00.0"/>
    <numFmt numFmtId="172" formatCode="d/mm/yy;@"/>
    <numFmt numFmtId="173" formatCode="_-* #,##0\ _€_-;\-* #,##0\ _€_-;_-* &quot;-&quot;\ _€_-;_-@_-"/>
    <numFmt numFmtId="174" formatCode="_-* #,##0.00\ _€_-;\-* #,##0.00\ _€_-;_-* &quot;-&quot;??\ _€_-;_-@_-"/>
    <numFmt numFmtId="175" formatCode="00.000"/>
    <numFmt numFmtId="176" formatCode="&quot;?&quot;#,##0;&quot;?&quot;\-#,##0"/>
    <numFmt numFmtId="177" formatCode="_ &quot;\&quot;* #,##0_ ;_ &quot;\&quot;* \-#,##0_ ;_ &quot;\&quot;* &quot;-&quot;_ ;_ @_ "/>
    <numFmt numFmtId="178" formatCode="&quot;\&quot;#,##0.00;[Red]&quot;\&quot;\-#,##0.00"/>
    <numFmt numFmtId="179" formatCode="_ &quot;\&quot;* #,##0.00_ ;_ &quot;\&quot;* \-#,##0.00_ ;_ &quot;\&quot;* &quot;-&quot;??_ ;_ @_ "/>
    <numFmt numFmtId="180" formatCode="&quot;\&quot;#,##0;[Red]&quot;\&quot;\-#,##0"/>
    <numFmt numFmtId="181" formatCode="#,##0;[Red]&quot;-&quot;#,##0"/>
    <numFmt numFmtId="182" formatCode="#,##0.00;[Red]&quot;-&quot;#,##0.00"/>
    <numFmt numFmtId="183" formatCode="#,##0.0"/>
    <numFmt numFmtId="184" formatCode="\$#,##0\ ;\(\$#,##0\)"/>
    <numFmt numFmtId="185" formatCode="_-[$€-2]\ * #,##0.00_-;_-[$€-2]\ * #,##0.00\-;_-[$€-2]\ * &quot;-&quot;??_-"/>
    <numFmt numFmtId="186" formatCode="###0_);\(###0\)"/>
    <numFmt numFmtId="187" formatCode=";;;"/>
    <numFmt numFmtId="188" formatCode="#,##0.0;[Red]\-#,##0.0"/>
    <numFmt numFmtId="189" formatCode="_(&quot;$&quot;* #,##0.0_);_(&quot;$&quot;* \(#,##0.0\);_(&quot;$&quot;* &quot;-&quot;??_);_(@_)"/>
    <numFmt numFmtId="190" formatCode="#,##0.0\ ;\(#,##0.0\)"/>
    <numFmt numFmtId="191" formatCode="#,##0.00;[Red]\(#,##0.00\)"/>
    <numFmt numFmtId="192" formatCode="0.0*100"/>
    <numFmt numFmtId="193" formatCode="#,##0.0_);\(#,##0.0\)"/>
    <numFmt numFmtId="194" formatCode="_ * #,##0_)_k_r_ ;_ * \(#,##0\)_k_r_ ;_ * &quot;-&quot;_)_k_r_ ;_ @_ "/>
    <numFmt numFmtId="195" formatCode="_ * #,##0.00_)_k_r_ ;_ * \(#,##0.00\)_k_r_ ;_ * &quot;-&quot;??_)_k_r_ ;_ @_ "/>
    <numFmt numFmtId="196" formatCode="###0;\(###0\)"/>
    <numFmt numFmtId="197" formatCode="_ * #,##0_)&quot;kr&quot;_ ;_ * \(#,##0\)&quot;kr&quot;_ ;_ * &quot;-&quot;_)&quot;kr&quot;_ ;_ @_ "/>
    <numFmt numFmtId="198" formatCode="#,##0\ &quot;DM&quot;;\-#,##0\ &quot;DM&quot;"/>
    <numFmt numFmtId="199" formatCode="0&quot;.&quot;000%"/>
    <numFmt numFmtId="200" formatCode="&quot;￥&quot;#,##0;&quot;￥&quot;\-#,##0"/>
    <numFmt numFmtId="201" formatCode="00&quot;.&quot;000"/>
    <numFmt numFmtId="202" formatCode="_-&quot;$&quot;* #,##0_-;\-&quot;$&quot;* #,##0_-;_-&quot;$&quot;* &quot;-&quot;_-;_-@_-"/>
    <numFmt numFmtId="203" formatCode="_-&quot;$&quot;* #,##0.00_-;\-&quot;$&quot;* #,##0.00_-;_-&quot;$&quot;* &quot;-&quot;??_-;_-@_-"/>
  </numFmts>
  <fonts count="89">
    <font>
      <sz val="10"/>
      <name val="Arial"/>
    </font>
    <font>
      <sz val="11"/>
      <color theme="1"/>
      <name val="Calibri"/>
      <family val="2"/>
      <scheme val="minor"/>
    </font>
    <font>
      <sz val="10"/>
      <name val="Arial"/>
      <family val="2"/>
    </font>
    <font>
      <b/>
      <sz val="22"/>
      <name val="Arial"/>
      <family val="2"/>
    </font>
    <font>
      <b/>
      <sz val="14"/>
      <name val="Arial"/>
      <family val="2"/>
    </font>
    <font>
      <sz val="14"/>
      <name val="Arial"/>
      <family val="2"/>
    </font>
    <font>
      <sz val="12"/>
      <name val="Arial"/>
      <family val="2"/>
    </font>
    <font>
      <sz val="14"/>
      <color theme="0" tint="-0.34998626667073579"/>
      <name val="Arial"/>
      <family val="2"/>
    </font>
    <font>
      <b/>
      <sz val="14"/>
      <color rgb="FF00B050"/>
      <name val="Arial"/>
      <family val="2"/>
    </font>
    <font>
      <sz val="12"/>
      <color rgb="FF00B050"/>
      <name val="Arial"/>
      <family val="2"/>
    </font>
    <font>
      <sz val="12"/>
      <color rgb="FFFF0000"/>
      <name val="Arial"/>
      <family val="2"/>
    </font>
    <font>
      <sz val="9"/>
      <color indexed="81"/>
      <name val="Tahoma"/>
      <family val="2"/>
    </font>
    <font>
      <b/>
      <sz val="9"/>
      <color indexed="81"/>
      <name val="Tahoma"/>
      <family val="2"/>
    </font>
    <font>
      <sz val="8"/>
      <name val="Arial"/>
      <family val="2"/>
    </font>
    <font>
      <sz val="20"/>
      <name val="Arial"/>
      <family val="2"/>
    </font>
    <font>
      <b/>
      <sz val="9"/>
      <name val="Arial Narrow"/>
      <family val="2"/>
    </font>
    <font>
      <b/>
      <sz val="5"/>
      <name val="Arial"/>
      <family val="2"/>
    </font>
    <font>
      <b/>
      <sz val="9"/>
      <name val="Calibri"/>
      <family val="2"/>
    </font>
    <font>
      <sz val="9.5"/>
      <name val="Arial Narrow"/>
      <family val="2"/>
    </font>
    <font>
      <sz val="5"/>
      <name val="Arial"/>
      <family val="2"/>
    </font>
    <font>
      <i/>
      <sz val="9.5"/>
      <name val="Arial"/>
      <family val="2"/>
    </font>
    <font>
      <sz val="9.5"/>
      <name val="Calibri"/>
      <family val="2"/>
    </font>
    <font>
      <i/>
      <sz val="8"/>
      <name val="Arial"/>
      <family val="2"/>
    </font>
    <font>
      <i/>
      <sz val="8"/>
      <name val="Arial Narrow"/>
      <family val="2"/>
    </font>
    <font>
      <i/>
      <sz val="8"/>
      <name val="Calibri"/>
      <family val="2"/>
    </font>
    <font>
      <sz val="9"/>
      <name val="Arial"/>
      <family val="2"/>
    </font>
    <font>
      <u/>
      <sz val="10"/>
      <name val="Arial"/>
      <family val="2"/>
    </font>
    <font>
      <sz val="10"/>
      <name val="Calibri"/>
      <family val="2"/>
    </font>
    <font>
      <sz val="14"/>
      <color theme="1"/>
      <name val="Arial"/>
      <family val="2"/>
    </font>
    <font>
      <b/>
      <sz val="10"/>
      <name val="Arial"/>
      <family val="2"/>
    </font>
    <font>
      <sz val="10"/>
      <name val="Arial"/>
      <family val="2"/>
      <charset val="238"/>
    </font>
    <font>
      <u/>
      <sz val="10"/>
      <color indexed="12"/>
      <name val="Arial"/>
      <family val="2"/>
    </font>
    <font>
      <sz val="12"/>
      <name val=".VnTime"/>
      <family val="2"/>
    </font>
    <font>
      <sz val="9"/>
      <name val="ﾀﾞｯﾁ"/>
      <family val="3"/>
      <charset val="128"/>
    </font>
    <font>
      <sz val="11"/>
      <name val="??"/>
      <family val="3"/>
    </font>
    <font>
      <sz val="14"/>
      <name val="??"/>
      <family val="3"/>
    </font>
    <font>
      <sz val="12"/>
      <name val="????"/>
      <family val="2"/>
      <charset val="136"/>
    </font>
    <font>
      <sz val="12"/>
      <name val="???"/>
      <family val="3"/>
    </font>
    <font>
      <sz val="10"/>
      <name val="???"/>
      <family val="3"/>
    </font>
    <font>
      <sz val="12"/>
      <name val="바탕체"/>
      <family val="1"/>
      <charset val="255"/>
    </font>
    <font>
      <sz val="10"/>
      <name val="Helv"/>
      <charset val="204"/>
    </font>
    <font>
      <b/>
      <u/>
      <sz val="14"/>
      <color indexed="8"/>
      <name val=".VnBook-AntiquaH"/>
      <family val="2"/>
    </font>
    <font>
      <sz val="12"/>
      <color indexed="10"/>
      <name val=".VnArial Narrow"/>
      <family val="2"/>
    </font>
    <font>
      <i/>
      <sz val="12"/>
      <color indexed="8"/>
      <name val=".VnBook-AntiquaH"/>
      <family val="2"/>
    </font>
    <font>
      <b/>
      <sz val="12"/>
      <color indexed="8"/>
      <name val=".VnBook-Antiqua"/>
      <family val="2"/>
    </font>
    <font>
      <i/>
      <sz val="12"/>
      <color indexed="8"/>
      <name val=".VnBook-Antiqua"/>
      <family val="2"/>
    </font>
    <font>
      <sz val="10"/>
      <name val=".VnTime"/>
      <family val="2"/>
    </font>
    <font>
      <sz val="12"/>
      <name val="±¼¸²Ã¼"/>
      <family val="3"/>
      <charset val="129"/>
    </font>
    <font>
      <sz val="12"/>
      <name val="¹UAAA¼"/>
      <family val="3"/>
      <charset val="129"/>
    </font>
    <font>
      <sz val="12"/>
      <name val="¹ÙÅÁÃ¼"/>
      <family val="1"/>
      <charset val="129"/>
    </font>
    <font>
      <sz val="9"/>
      <name val="ＭＳ ゴシック"/>
      <family val="3"/>
      <charset val="128"/>
    </font>
    <font>
      <sz val="8"/>
      <color indexed="12"/>
      <name val="Tms Rmn"/>
    </font>
    <font>
      <sz val="12"/>
      <name val="µ¸¿òÃ¼"/>
      <family val="3"/>
      <charset val="129"/>
    </font>
    <font>
      <sz val="12"/>
      <name val="Helv"/>
      <family val="2"/>
    </font>
    <font>
      <b/>
      <i/>
      <sz val="8"/>
      <name val="Arial"/>
      <family val="2"/>
    </font>
    <font>
      <sz val="7"/>
      <name val="Arial"/>
      <family val="2"/>
    </font>
    <font>
      <b/>
      <strike/>
      <sz val="12"/>
      <color indexed="10"/>
      <name val="Arial"/>
      <family val="2"/>
    </font>
    <font>
      <b/>
      <sz val="12"/>
      <name val="Arial"/>
      <family val="2"/>
    </font>
    <font>
      <sz val="10"/>
      <name val="Helvetica"/>
      <family val="2"/>
    </font>
    <font>
      <b/>
      <i/>
      <sz val="12"/>
      <color indexed="56"/>
      <name val="Helvetica"/>
      <family val="2"/>
    </font>
    <font>
      <sz val="12"/>
      <name val="Arial MT"/>
    </font>
    <font>
      <sz val="14"/>
      <name val=".VnTime"/>
      <family val="2"/>
    </font>
    <font>
      <sz val="10"/>
      <color indexed="8"/>
      <name val="Arial"/>
      <family val="2"/>
    </font>
    <font>
      <b/>
      <sz val="8"/>
      <name val="Arial"/>
      <family val="2"/>
    </font>
    <font>
      <sz val="8"/>
      <name val="Book Antiqua"/>
      <family val="1"/>
    </font>
    <font>
      <sz val="13"/>
      <name val=".VnTime"/>
      <family val="2"/>
    </font>
    <font>
      <sz val="10"/>
      <name val="Courier"/>
      <family val="3"/>
    </font>
    <font>
      <b/>
      <i/>
      <sz val="10"/>
      <color indexed="8"/>
      <name val="Arial"/>
      <family val="2"/>
    </font>
    <font>
      <sz val="10"/>
      <name val="Book Antiqua"/>
      <family val="1"/>
    </font>
    <font>
      <sz val="10"/>
      <name val="Times New Roman"/>
      <family val="1"/>
    </font>
    <font>
      <b/>
      <sz val="10"/>
      <color indexed="56"/>
      <name val="Helvetica"/>
      <family val="2"/>
    </font>
    <font>
      <b/>
      <u/>
      <sz val="9"/>
      <name val="Arial"/>
      <family val="2"/>
    </font>
    <font>
      <b/>
      <sz val="7"/>
      <name val="Arial"/>
      <family val="2"/>
    </font>
    <font>
      <b/>
      <sz val="9"/>
      <name val="Arial"/>
      <family val="2"/>
    </font>
    <font>
      <b/>
      <sz val="10"/>
      <color indexed="34"/>
      <name val="Helvetica"/>
      <family val="2"/>
    </font>
    <font>
      <sz val="10"/>
      <color indexed="26"/>
      <name val="Arial"/>
      <family val="2"/>
    </font>
    <font>
      <sz val="14"/>
      <name val=".VnArial"/>
      <family val="2"/>
    </font>
    <font>
      <sz val="10"/>
      <name val=" "/>
      <family val="1"/>
      <charset val="136"/>
    </font>
    <font>
      <sz val="12"/>
      <name val="Times New Roman"/>
      <family val="1"/>
    </font>
    <font>
      <sz val="14"/>
      <name val="뼻뮝"/>
      <family val="3"/>
    </font>
    <font>
      <sz val="12"/>
      <name val="바탕체"/>
      <family val="3"/>
    </font>
    <font>
      <sz val="12"/>
      <name val="뼻뮝"/>
      <family val="3"/>
    </font>
    <font>
      <sz val="11"/>
      <name val="돋움"/>
      <family val="2"/>
    </font>
    <font>
      <sz val="10"/>
      <name val="굴림체"/>
      <family val="3"/>
    </font>
    <font>
      <sz val="10"/>
      <name val="明朝"/>
      <family val="1"/>
      <charset val="128"/>
    </font>
    <font>
      <sz val="12"/>
      <name val="Courier"/>
      <family val="3"/>
    </font>
    <font>
      <sz val="10"/>
      <color theme="1"/>
      <name val="Courier New"/>
      <family val="2"/>
    </font>
    <font>
      <sz val="14"/>
      <color rgb="FF000000"/>
      <name val="Arial"/>
    </font>
    <font>
      <b/>
      <sz val="14"/>
      <color rgb="FF000000"/>
      <name val="Arial"/>
    </font>
  </fonts>
  <fills count="14">
    <fill>
      <patternFill patternType="none"/>
    </fill>
    <fill>
      <patternFill patternType="gray125"/>
    </fill>
    <fill>
      <patternFill patternType="lightGray">
        <bgColor indexed="22"/>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indexed="13"/>
        <bgColor indexed="64"/>
      </patternFill>
    </fill>
    <fill>
      <patternFill patternType="solid">
        <fgColor indexed="26"/>
        <bgColor indexed="64"/>
      </patternFill>
    </fill>
    <fill>
      <patternFill patternType="solid">
        <fgColor indexed="27"/>
        <bgColor indexed="64"/>
      </patternFill>
    </fill>
    <fill>
      <patternFill patternType="solid">
        <fgColor indexed="42"/>
        <bgColor indexed="64"/>
      </patternFill>
    </fill>
    <fill>
      <patternFill patternType="solid">
        <fgColor indexed="32"/>
        <bgColor indexed="64"/>
      </patternFill>
    </fill>
    <fill>
      <patternFill patternType="solid">
        <fgColor indexed="11"/>
        <bgColor indexed="64"/>
      </patternFill>
    </fill>
  </fills>
  <borders count="83">
    <border>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hair">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right/>
      <top style="medium">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hair">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medium">
        <color indexed="64"/>
      </top>
      <bottom/>
      <diagonal/>
    </border>
    <border>
      <left/>
      <right style="thin">
        <color indexed="64"/>
      </right>
      <top style="medium">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diagonal/>
    </border>
    <border>
      <left/>
      <right/>
      <top style="double">
        <color indexed="64"/>
      </top>
      <bottom/>
      <diagonal/>
    </border>
    <border>
      <left style="hair">
        <color indexed="64"/>
      </left>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medium">
        <color indexed="55"/>
      </bottom>
      <diagonal/>
    </border>
    <border>
      <left style="thin">
        <color indexed="22"/>
      </left>
      <right style="thin">
        <color indexed="22"/>
      </right>
      <top style="medium">
        <color indexed="55"/>
      </top>
      <bottom style="thin">
        <color indexed="22"/>
      </bottom>
      <diagonal/>
    </border>
    <border>
      <left style="thin">
        <color indexed="64"/>
      </left>
      <right/>
      <top style="medium">
        <color indexed="64"/>
      </top>
      <bottom style="thin">
        <color indexed="64"/>
      </bottom>
      <diagonal/>
    </border>
  </borders>
  <cellStyleXfs count="147">
    <xf numFmtId="0" fontId="0" fillId="0" borderId="0"/>
    <xf numFmtId="0" fontId="2" fillId="0" borderId="0"/>
    <xf numFmtId="0" fontId="1" fillId="0" borderId="0"/>
    <xf numFmtId="0" fontId="1" fillId="0" borderId="0"/>
    <xf numFmtId="0" fontId="2" fillId="0" borderId="0"/>
    <xf numFmtId="0" fontId="30" fillId="0" borderId="0"/>
    <xf numFmtId="0" fontId="30" fillId="0" borderId="0"/>
    <xf numFmtId="0" fontId="31" fillId="0" borderId="0" applyNumberFormat="0" applyFill="0" applyBorder="0" applyAlignment="0" applyProtection="0">
      <alignment vertical="top"/>
      <protection locked="0"/>
    </xf>
    <xf numFmtId="0" fontId="30" fillId="0" borderId="0"/>
    <xf numFmtId="0" fontId="30" fillId="0" borderId="0"/>
    <xf numFmtId="0" fontId="32" fillId="0" borderId="0" applyNumberFormat="0" applyFill="0" applyBorder="0" applyAlignment="0" applyProtection="0"/>
    <xf numFmtId="0" fontId="2" fillId="0" borderId="0"/>
    <xf numFmtId="38" fontId="33" fillId="0" borderId="0" applyFont="0" applyFill="0" applyBorder="0" applyAlignment="0" applyProtection="0"/>
    <xf numFmtId="175" fontId="34" fillId="0" borderId="0" applyFont="0" applyFill="0" applyBorder="0" applyAlignment="0" applyProtection="0"/>
    <xf numFmtId="0" fontId="35" fillId="0" borderId="0" applyFont="0" applyFill="0" applyBorder="0" applyAlignment="0" applyProtection="0"/>
    <xf numFmtId="176" fontId="34" fillId="0" borderId="0" applyFont="0" applyFill="0" applyBorder="0" applyAlignment="0" applyProtection="0"/>
    <xf numFmtId="40" fontId="35" fillId="0" borderId="0" applyFont="0" applyFill="0" applyBorder="0" applyAlignment="0" applyProtection="0"/>
    <xf numFmtId="38" fontId="35" fillId="0" borderId="0" applyFont="0" applyFill="0" applyBorder="0" applyAlignment="0" applyProtection="0"/>
    <xf numFmtId="41" fontId="36" fillId="0" borderId="0" applyFont="0" applyFill="0" applyBorder="0" applyAlignment="0" applyProtection="0"/>
    <xf numFmtId="9" fontId="37" fillId="0" borderId="0" applyFont="0" applyFill="0" applyBorder="0" applyAlignment="0" applyProtection="0"/>
    <xf numFmtId="0" fontId="38" fillId="0" borderId="0"/>
    <xf numFmtId="0" fontId="39" fillId="0" borderId="0"/>
    <xf numFmtId="0" fontId="2" fillId="0" borderId="0"/>
    <xf numFmtId="0" fontId="2" fillId="0" borderId="0"/>
    <xf numFmtId="0" fontId="40" fillId="0" borderId="0"/>
    <xf numFmtId="0" fontId="2" fillId="0" borderId="0"/>
    <xf numFmtId="0" fontId="41" fillId="7" borderId="0"/>
    <xf numFmtId="0" fontId="42" fillId="8" borderId="77" applyFont="0" applyFill="0" applyAlignment="0">
      <alignment vertical="center" wrapText="1"/>
    </xf>
    <xf numFmtId="0" fontId="43" fillId="7" borderId="0"/>
    <xf numFmtId="0" fontId="44" fillId="7" borderId="0"/>
    <xf numFmtId="0" fontId="45" fillId="0" borderId="0">
      <alignment wrapText="1"/>
    </xf>
    <xf numFmtId="0" fontId="46" fillId="0" borderId="0"/>
    <xf numFmtId="177" fontId="47" fillId="0" borderId="0" applyFont="0" applyFill="0" applyBorder="0" applyAlignment="0" applyProtection="0"/>
    <xf numFmtId="0" fontId="48" fillId="0" borderId="0" applyFont="0" applyFill="0" applyBorder="0" applyAlignment="0" applyProtection="0"/>
    <xf numFmtId="178" fontId="49" fillId="0" borderId="0" applyFont="0" applyFill="0" applyBorder="0" applyAlignment="0" applyProtection="0"/>
    <xf numFmtId="179" fontId="47" fillId="0" borderId="0" applyFont="0" applyFill="0" applyBorder="0" applyAlignment="0" applyProtection="0"/>
    <xf numFmtId="0" fontId="48" fillId="0" borderId="0" applyFont="0" applyFill="0" applyBorder="0" applyAlignment="0" applyProtection="0"/>
    <xf numFmtId="180" fontId="49" fillId="0" borderId="0" applyFont="0" applyFill="0" applyBorder="0" applyAlignment="0" applyProtection="0"/>
    <xf numFmtId="0" fontId="50" fillId="0" borderId="78" applyFont="0" applyFill="0" applyBorder="0" applyAlignment="0" applyProtection="0">
      <alignment horizontal="center" vertical="center"/>
    </xf>
    <xf numFmtId="165" fontId="47" fillId="0" borderId="0" applyFont="0" applyFill="0" applyBorder="0" applyAlignment="0" applyProtection="0"/>
    <xf numFmtId="0" fontId="48" fillId="0" borderId="0" applyFont="0" applyFill="0" applyBorder="0" applyAlignment="0" applyProtection="0"/>
    <xf numFmtId="181" fontId="49" fillId="0" borderId="0" applyFont="0" applyFill="0" applyBorder="0" applyAlignment="0" applyProtection="0"/>
    <xf numFmtId="166" fontId="47" fillId="0" borderId="0" applyFont="0" applyFill="0" applyBorder="0" applyAlignment="0" applyProtection="0"/>
    <xf numFmtId="0" fontId="48" fillId="0" borderId="0" applyFont="0" applyFill="0" applyBorder="0" applyAlignment="0" applyProtection="0"/>
    <xf numFmtId="182" fontId="49" fillId="0" borderId="0" applyFont="0" applyFill="0" applyBorder="0" applyAlignment="0" applyProtection="0"/>
    <xf numFmtId="183" fontId="2" fillId="0" borderId="59">
      <alignment wrapText="1"/>
      <protection locked="0"/>
    </xf>
    <xf numFmtId="0" fontId="51" fillId="0" borderId="0" applyNumberFormat="0" applyFill="0" applyBorder="0" applyAlignment="0" applyProtection="0"/>
    <xf numFmtId="0" fontId="48" fillId="0" borderId="0"/>
    <xf numFmtId="0" fontId="52" fillId="0" borderId="0"/>
    <xf numFmtId="0" fontId="48" fillId="0" borderId="0"/>
    <xf numFmtId="37" fontId="53" fillId="0" borderId="0"/>
    <xf numFmtId="0" fontId="13" fillId="0" borderId="0" applyNumberFormat="0" applyFill="0" applyBorder="0" applyAlignment="0" applyProtection="0"/>
    <xf numFmtId="0" fontId="54" fillId="0" borderId="0" applyNumberFormat="0" applyFill="0" applyBorder="0" applyAlignment="0" applyProtection="0"/>
    <xf numFmtId="3" fontId="2" fillId="0" borderId="0" applyFont="0" applyFill="0" applyBorder="0" applyAlignment="0" applyProtection="0"/>
    <xf numFmtId="184" fontId="2" fillId="0" borderId="0" applyFont="0" applyFill="0" applyBorder="0" applyAlignment="0" applyProtection="0"/>
    <xf numFmtId="0"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185" fontId="13" fillId="0" borderId="0" applyFont="0" applyFill="0" applyBorder="0" applyAlignment="0" applyProtection="0"/>
    <xf numFmtId="2" fontId="2" fillId="0" borderId="0" applyFont="0" applyFill="0" applyBorder="0" applyAlignment="0" applyProtection="0"/>
    <xf numFmtId="0" fontId="55" fillId="0" borderId="0" applyNumberFormat="0" applyFill="0" applyBorder="0" applyAlignment="0" applyProtection="0"/>
    <xf numFmtId="186" fontId="56" fillId="0" borderId="0"/>
    <xf numFmtId="0" fontId="57" fillId="0" borderId="14" applyNumberFormat="0" applyAlignment="0" applyProtection="0">
      <alignment horizontal="left" vertical="center"/>
    </xf>
    <xf numFmtId="0" fontId="57" fillId="0" borderId="63">
      <alignment horizontal="left" vertical="center"/>
    </xf>
    <xf numFmtId="187" fontId="50" fillId="0" borderId="0" applyFont="0" applyFill="0" applyBorder="0" applyAlignment="0" applyProtection="0">
      <alignment horizontal="center" vertical="center"/>
    </xf>
    <xf numFmtId="188" fontId="58" fillId="9" borderId="79">
      <protection locked="0"/>
    </xf>
    <xf numFmtId="0" fontId="59" fillId="6" borderId="0"/>
    <xf numFmtId="0" fontId="50" fillId="0" borderId="0" applyFont="0" applyFill="0" applyBorder="0" applyProtection="0">
      <alignment horizontal="center" vertical="center"/>
    </xf>
    <xf numFmtId="173" fontId="2" fillId="0" borderId="0" applyFont="0" applyFill="0" applyBorder="0" applyAlignment="0" applyProtection="0"/>
    <xf numFmtId="174" fontId="2" fillId="0" borderId="0" applyFont="0" applyFill="0" applyBorder="0" applyAlignment="0" applyProtection="0"/>
    <xf numFmtId="173" fontId="2" fillId="0" borderId="0" applyFont="0" applyFill="0" applyBorder="0" applyAlignment="0" applyProtection="0"/>
    <xf numFmtId="17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0" fontId="6" fillId="0" borderId="0" applyNumberFormat="0" applyFont="0" applyFill="0" applyAlignment="0"/>
    <xf numFmtId="0" fontId="2" fillId="0" borderId="0" applyNumberForma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89" fontId="61" fillId="0" borderId="0"/>
    <xf numFmtId="0" fontId="2" fillId="0" borderId="0"/>
    <xf numFmtId="190" fontId="13" fillId="0" borderId="0" applyNumberFormat="0" applyFill="0" applyBorder="0" applyAlignment="0" applyProtection="0"/>
    <xf numFmtId="0" fontId="63" fillId="0" borderId="0" applyNumberFormat="0" applyFill="0" applyBorder="0" applyAlignment="0" applyProtection="0"/>
    <xf numFmtId="190" fontId="54" fillId="0" borderId="0" applyNumberFormat="0" applyFill="0" applyBorder="0" applyAlignment="0" applyProtection="0"/>
    <xf numFmtId="0" fontId="64" fillId="0" borderId="0" applyNumberFormat="0" applyFill="0" applyBorder="0" applyAlignment="0" applyProtection="0"/>
    <xf numFmtId="0" fontId="13" fillId="0" borderId="0" applyNumberFormat="0" applyFill="0" applyBorder="0" applyAlignment="0" applyProtection="0"/>
    <xf numFmtId="0" fontId="65" fillId="0" borderId="0" applyNumberFormat="0" applyFill="0" applyBorder="0" applyAlignment="0" applyProtection="0"/>
    <xf numFmtId="0" fontId="32" fillId="0" borderId="0" applyNumberFormat="0" applyFill="0" applyBorder="0" applyAlignment="0" applyProtection="0"/>
    <xf numFmtId="0" fontId="66" fillId="0" borderId="0"/>
    <xf numFmtId="191" fontId="62" fillId="5" borderId="0">
      <alignment horizontal="right"/>
    </xf>
    <xf numFmtId="0" fontId="67" fillId="10" borderId="0">
      <alignment horizontal="center"/>
    </xf>
    <xf numFmtId="3" fontId="29" fillId="10" borderId="0"/>
    <xf numFmtId="0" fontId="29" fillId="5" borderId="0" applyBorder="0">
      <alignment horizontal="centerContinuous"/>
    </xf>
    <xf numFmtId="0" fontId="29" fillId="0" borderId="0" applyBorder="0">
      <alignment horizontal="centerContinuous"/>
    </xf>
    <xf numFmtId="192" fontId="68" fillId="0" borderId="0"/>
    <xf numFmtId="193" fontId="69" fillId="0" borderId="0">
      <alignment vertical="top"/>
    </xf>
    <xf numFmtId="188" fontId="70" fillId="9" borderId="80"/>
    <xf numFmtId="188" fontId="70" fillId="11" borderId="81"/>
    <xf numFmtId="0" fontId="32" fillId="0" borderId="0" applyNumberFormat="0" applyFill="0" applyBorder="0" applyAlignment="0" applyProtection="0"/>
    <xf numFmtId="0" fontId="2" fillId="0" borderId="0"/>
    <xf numFmtId="0" fontId="2" fillId="0" borderId="0"/>
    <xf numFmtId="0" fontId="58" fillId="7" borderId="0"/>
    <xf numFmtId="0" fontId="65" fillId="0" borderId="0" applyNumberFormat="0" applyFill="0" applyBorder="0" applyAlignment="0" applyProtection="0"/>
    <xf numFmtId="0" fontId="57"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4" fillId="12" borderId="59"/>
    <xf numFmtId="194" fontId="2" fillId="0" borderId="0" applyFont="0" applyFill="0" applyBorder="0" applyAlignment="0" applyProtection="0"/>
    <xf numFmtId="195" fontId="2" fillId="0" borderId="0" applyFont="0" applyFill="0" applyBorder="0" applyAlignment="0" applyProtection="0"/>
    <xf numFmtId="196" fontId="75" fillId="13" borderId="0" applyProtection="0"/>
    <xf numFmtId="197" fontId="2" fillId="0" borderId="0" applyFont="0" applyFill="0" applyBorder="0" applyAlignment="0" applyProtection="0"/>
    <xf numFmtId="167" fontId="2" fillId="0" borderId="0" applyFont="0" applyFill="0" applyBorder="0" applyAlignment="0" applyProtection="0"/>
    <xf numFmtId="168" fontId="2" fillId="0" borderId="0" applyFont="0" applyFill="0" applyBorder="0" applyAlignment="0" applyProtection="0"/>
    <xf numFmtId="0" fontId="76" fillId="0" borderId="0" applyNumberForma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8" fillId="0" borderId="0">
      <alignment vertical="center"/>
    </xf>
    <xf numFmtId="40" fontId="79" fillId="0" borderId="0" applyFont="0" applyFill="0" applyBorder="0" applyAlignment="0" applyProtection="0"/>
    <xf numFmtId="38" fontId="79" fillId="0" borderId="0" applyFont="0" applyFill="0" applyBorder="0" applyAlignment="0" applyProtection="0"/>
    <xf numFmtId="0" fontId="79" fillId="0" borderId="0" applyFont="0" applyFill="0" applyBorder="0" applyAlignment="0" applyProtection="0"/>
    <xf numFmtId="0" fontId="79" fillId="0" borderId="0" applyFont="0" applyFill="0" applyBorder="0" applyAlignment="0" applyProtection="0"/>
    <xf numFmtId="9" fontId="80" fillId="0" borderId="0" applyFont="0" applyFill="0" applyBorder="0" applyAlignment="0" applyProtection="0"/>
    <xf numFmtId="0" fontId="81" fillId="0" borderId="0"/>
    <xf numFmtId="198" fontId="82" fillId="0" borderId="0" applyFont="0" applyFill="0" applyBorder="0" applyAlignment="0" applyProtection="0"/>
    <xf numFmtId="199" fontId="82" fillId="0" borderId="0" applyFont="0" applyFill="0" applyBorder="0" applyAlignment="0" applyProtection="0"/>
    <xf numFmtId="200" fontId="82" fillId="0" borderId="0" applyFont="0" applyFill="0" applyBorder="0" applyAlignment="0" applyProtection="0"/>
    <xf numFmtId="201" fontId="82" fillId="0" borderId="0" applyFont="0" applyFill="0" applyBorder="0" applyAlignment="0" applyProtection="0"/>
    <xf numFmtId="0" fontId="83" fillId="0" borderId="0"/>
    <xf numFmtId="0" fontId="6" fillId="0" borderId="0"/>
    <xf numFmtId="41" fontId="25" fillId="0" borderId="0" applyFont="0" applyFill="0" applyBorder="0" applyAlignment="0" applyProtection="0"/>
    <xf numFmtId="43" fontId="25" fillId="0" borderId="0" applyFont="0" applyFill="0" applyBorder="0" applyAlignment="0" applyProtection="0"/>
    <xf numFmtId="174" fontId="2" fillId="0" borderId="0" applyFont="0" applyFill="0" applyBorder="0" applyAlignment="0" applyProtection="0"/>
    <xf numFmtId="38" fontId="84" fillId="0" borderId="0" applyFont="0" applyFill="0" applyBorder="0" applyAlignment="0" applyProtection="0"/>
    <xf numFmtId="0" fontId="2" fillId="0" borderId="0"/>
    <xf numFmtId="202" fontId="25" fillId="0" borderId="0" applyFont="0" applyFill="0" applyBorder="0" applyAlignment="0" applyProtection="0"/>
    <xf numFmtId="164" fontId="85" fillId="0" borderId="0" applyFont="0" applyFill="0" applyBorder="0" applyAlignment="0" applyProtection="0"/>
    <xf numFmtId="203" fontId="25" fillId="0" borderId="0" applyFont="0" applyFill="0" applyBorder="0" applyAlignment="0" applyProtection="0"/>
    <xf numFmtId="187" fontId="84" fillId="0" borderId="62">
      <alignment horizontal="center"/>
    </xf>
    <xf numFmtId="0" fontId="2" fillId="0" borderId="0"/>
    <xf numFmtId="0" fontId="2" fillId="0" borderId="0"/>
    <xf numFmtId="0" fontId="86" fillId="0" borderId="0"/>
  </cellStyleXfs>
  <cellXfs count="354">
    <xf numFmtId="0" fontId="0" fillId="0" borderId="0" xfId="0"/>
    <xf numFmtId="0" fontId="5" fillId="0" borderId="1" xfId="0" applyFont="1" applyBorder="1" applyAlignment="1">
      <alignment horizontal="left" vertical="top" wrapText="1"/>
    </xf>
    <xf numFmtId="0" fontId="4" fillId="0" borderId="2" xfId="0" applyFont="1" applyBorder="1" applyAlignment="1">
      <alignment vertical="top"/>
    </xf>
    <xf numFmtId="0" fontId="4" fillId="0" borderId="3" xfId="0" applyFont="1" applyBorder="1" applyAlignment="1">
      <alignment horizontal="left" vertical="top"/>
    </xf>
    <xf numFmtId="0" fontId="5" fillId="0" borderId="1" xfId="0" applyFont="1" applyBorder="1" applyAlignment="1">
      <alignment horizontal="left" vertical="top"/>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1" xfId="0" applyFont="1" applyBorder="1" applyAlignment="1">
      <alignment horizontal="left" vertical="top" wrapText="1"/>
    </xf>
    <xf numFmtId="0" fontId="5" fillId="0" borderId="5" xfId="0" applyFont="1" applyBorder="1"/>
    <xf numFmtId="0" fontId="5" fillId="0" borderId="6" xfId="0" applyFont="1" applyBorder="1"/>
    <xf numFmtId="0" fontId="5" fillId="0" borderId="7" xfId="0" applyFont="1" applyBorder="1"/>
    <xf numFmtId="0" fontId="5" fillId="0" borderId="6" xfId="0" applyFont="1" applyBorder="1" applyAlignment="1">
      <alignment wrapText="1"/>
    </xf>
    <xf numFmtId="0" fontId="5" fillId="0" borderId="11" xfId="0" applyFont="1" applyBorder="1"/>
    <xf numFmtId="0" fontId="5" fillId="0" borderId="12" xfId="0" applyFont="1" applyBorder="1"/>
    <xf numFmtId="0" fontId="5" fillId="0" borderId="5" xfId="0" applyFont="1" applyBorder="1" applyAlignment="1">
      <alignment vertical="top" wrapText="1"/>
    </xf>
    <xf numFmtId="0" fontId="5" fillId="0" borderId="5" xfId="0" applyFont="1" applyBorder="1" applyAlignment="1">
      <alignment horizontal="left" vertical="top" wrapText="1"/>
    </xf>
    <xf numFmtId="0" fontId="4" fillId="0" borderId="6" xfId="0" applyFont="1" applyBorder="1" applyAlignment="1">
      <alignment vertical="top"/>
    </xf>
    <xf numFmtId="169" fontId="6" fillId="0" borderId="0" xfId="0" applyNumberFormat="1" applyFont="1" applyAlignment="1">
      <alignment horizontal="right" vertical="top"/>
    </xf>
    <xf numFmtId="169" fontId="6" fillId="0" borderId="20" xfId="0" applyNumberFormat="1" applyFont="1" applyBorder="1" applyAlignment="1">
      <alignment horizontal="right" wrapText="1"/>
    </xf>
    <xf numFmtId="0" fontId="5" fillId="0" borderId="10" xfId="0" applyFont="1" applyBorder="1" applyAlignment="1">
      <alignment vertical="top"/>
    </xf>
    <xf numFmtId="0" fontId="5" fillId="0" borderId="25" xfId="0" applyFont="1" applyBorder="1"/>
    <xf numFmtId="0" fontId="0" fillId="0" borderId="4" xfId="0" applyBorder="1"/>
    <xf numFmtId="0" fontId="7" fillId="0" borderId="26" xfId="0" applyFont="1" applyBorder="1" applyAlignment="1">
      <alignment vertical="top"/>
    </xf>
    <xf numFmtId="0" fontId="7" fillId="0" borderId="31" xfId="0" applyFont="1" applyBorder="1" applyAlignment="1">
      <alignment vertical="top"/>
    </xf>
    <xf numFmtId="0" fontId="7" fillId="0" borderId="20" xfId="0" applyFont="1" applyBorder="1" applyAlignment="1">
      <alignment vertical="top"/>
    </xf>
    <xf numFmtId="0" fontId="7" fillId="0" borderId="1" xfId="0" applyFont="1" applyBorder="1" applyAlignment="1">
      <alignment horizontal="left" vertical="top"/>
    </xf>
    <xf numFmtId="0" fontId="5" fillId="0" borderId="0" xfId="0" applyFont="1" applyAlignment="1">
      <alignment horizontal="left" vertical="top"/>
    </xf>
    <xf numFmtId="0" fontId="7" fillId="0" borderId="19" xfId="0" applyFont="1" applyBorder="1" applyAlignment="1">
      <alignment horizontal="right" vertical="top"/>
    </xf>
    <xf numFmtId="0" fontId="7" fillId="0" borderId="5" xfId="0" applyFont="1" applyBorder="1" applyAlignment="1">
      <alignment horizontal="right" vertical="top"/>
    </xf>
    <xf numFmtId="0" fontId="5" fillId="0" borderId="18" xfId="0" applyFont="1" applyBorder="1" applyAlignment="1">
      <alignment vertical="top"/>
    </xf>
    <xf numFmtId="0" fontId="8" fillId="0" borderId="1" xfId="0" applyFont="1" applyBorder="1" applyAlignment="1">
      <alignment horizontal="left" vertical="top" wrapText="1"/>
    </xf>
    <xf numFmtId="0" fontId="9" fillId="0" borderId="5" xfId="0" applyFont="1" applyBorder="1" applyAlignment="1">
      <alignment horizontal="left" vertical="top" wrapText="1"/>
    </xf>
    <xf numFmtId="0" fontId="4" fillId="3" borderId="2" xfId="0" applyFont="1" applyFill="1" applyBorder="1" applyAlignment="1">
      <alignment horizontal="left" vertical="top" wrapText="1"/>
    </xf>
    <xf numFmtId="0" fontId="5" fillId="3" borderId="22" xfId="0" applyFont="1" applyFill="1" applyBorder="1"/>
    <xf numFmtId="0" fontId="5" fillId="3" borderId="11" xfId="0" applyFont="1" applyFill="1" applyBorder="1"/>
    <xf numFmtId="0" fontId="5" fillId="3" borderId="12" xfId="0" applyFont="1" applyFill="1" applyBorder="1"/>
    <xf numFmtId="0" fontId="5" fillId="3" borderId="32" xfId="0" applyFont="1" applyFill="1" applyBorder="1"/>
    <xf numFmtId="0" fontId="5" fillId="3" borderId="35" xfId="0" applyFont="1" applyFill="1" applyBorder="1"/>
    <xf numFmtId="0" fontId="5" fillId="3" borderId="38" xfId="0" applyFont="1" applyFill="1" applyBorder="1"/>
    <xf numFmtId="0" fontId="5" fillId="3" borderId="6" xfId="0" applyFont="1" applyFill="1" applyBorder="1" applyAlignment="1">
      <alignment wrapText="1"/>
    </xf>
    <xf numFmtId="0" fontId="5" fillId="0" borderId="2" xfId="1" applyFont="1" applyBorder="1" applyAlignment="1">
      <alignment horizontal="left" vertical="center" wrapText="1"/>
    </xf>
    <xf numFmtId="0" fontId="5" fillId="0" borderId="12" xfId="0" applyFont="1" applyBorder="1" applyAlignment="1">
      <alignment horizontal="center" vertical="center"/>
    </xf>
    <xf numFmtId="0" fontId="5" fillId="0" borderId="27" xfId="0" applyFont="1" applyBorder="1" applyAlignment="1">
      <alignment horizontal="center" vertical="center"/>
    </xf>
    <xf numFmtId="0" fontId="5" fillId="3" borderId="13" xfId="0" applyFont="1" applyFill="1" applyBorder="1" applyAlignment="1">
      <alignment horizontal="left"/>
    </xf>
    <xf numFmtId="0" fontId="5" fillId="3" borderId="10" xfId="0" applyFont="1" applyFill="1" applyBorder="1" applyAlignment="1">
      <alignment horizontal="left"/>
    </xf>
    <xf numFmtId="0" fontId="2" fillId="0" borderId="0" xfId="0" applyFont="1"/>
    <xf numFmtId="0" fontId="5" fillId="3" borderId="20" xfId="0" applyFont="1" applyFill="1" applyBorder="1" applyAlignment="1">
      <alignment vertical="top" wrapText="1"/>
    </xf>
    <xf numFmtId="0" fontId="5" fillId="3" borderId="26" xfId="0" applyFont="1" applyFill="1" applyBorder="1" applyAlignment="1" applyProtection="1">
      <alignment vertical="top" wrapText="1"/>
      <protection locked="0"/>
    </xf>
    <xf numFmtId="0" fontId="5" fillId="3" borderId="31" xfId="0" applyFont="1" applyFill="1" applyBorder="1" applyAlignment="1">
      <alignment vertical="top" wrapText="1"/>
    </xf>
    <xf numFmtId="0" fontId="5" fillId="3" borderId="2" xfId="0" applyFont="1" applyFill="1" applyBorder="1" applyAlignment="1">
      <alignment vertical="top" wrapText="1"/>
    </xf>
    <xf numFmtId="0" fontId="5" fillId="3" borderId="1" xfId="0" applyFont="1" applyFill="1" applyBorder="1" applyAlignment="1">
      <alignment vertical="top" wrapText="1"/>
    </xf>
    <xf numFmtId="0" fontId="5" fillId="0" borderId="25" xfId="0" applyFont="1" applyBorder="1" applyAlignment="1">
      <alignment vertical="top" wrapText="1"/>
    </xf>
    <xf numFmtId="0" fontId="4" fillId="0" borderId="2" xfId="1" applyFont="1" applyBorder="1" applyAlignment="1">
      <alignment horizontal="left" vertical="center"/>
    </xf>
    <xf numFmtId="0" fontId="4" fillId="0" borderId="3" xfId="1" applyFont="1" applyBorder="1" applyAlignment="1">
      <alignment horizontal="left" vertical="center"/>
    </xf>
    <xf numFmtId="0" fontId="5" fillId="0" borderId="6" xfId="0" applyFont="1" applyBorder="1" applyAlignment="1">
      <alignment horizontal="left" vertical="top" wrapText="1"/>
    </xf>
    <xf numFmtId="0" fontId="5" fillId="0" borderId="5" xfId="0" applyFont="1" applyBorder="1" applyAlignment="1">
      <alignment horizontal="right" vertical="top"/>
    </xf>
    <xf numFmtId="0" fontId="5" fillId="0" borderId="54" xfId="0" applyFont="1" applyBorder="1" applyAlignment="1">
      <alignment horizontal="right" vertical="top"/>
    </xf>
    <xf numFmtId="0" fontId="5" fillId="3" borderId="2" xfId="0" applyFont="1" applyFill="1" applyBorder="1" applyAlignment="1">
      <alignment vertical="top"/>
    </xf>
    <xf numFmtId="0" fontId="5" fillId="0" borderId="9" xfId="0" applyFont="1" applyBorder="1" applyAlignment="1">
      <alignment vertical="top"/>
    </xf>
    <xf numFmtId="0" fontId="5" fillId="0" borderId="0" xfId="0" applyFont="1" applyAlignment="1">
      <alignment vertical="top"/>
    </xf>
    <xf numFmtId="0" fontId="5" fillId="3" borderId="49" xfId="0" applyFont="1" applyFill="1" applyBorder="1" applyAlignment="1">
      <alignment vertical="top"/>
    </xf>
    <xf numFmtId="0" fontId="6" fillId="0" borderId="20" xfId="0" applyFont="1" applyBorder="1" applyAlignment="1">
      <alignment horizontal="right" wrapText="1"/>
    </xf>
    <xf numFmtId="0" fontId="5" fillId="3" borderId="7" xfId="0" applyFont="1" applyFill="1" applyBorder="1" applyAlignment="1">
      <alignment vertical="top" wrapText="1"/>
    </xf>
    <xf numFmtId="0" fontId="5" fillId="0" borderId="2" xfId="0" applyFont="1" applyBorder="1" applyAlignment="1">
      <alignment vertical="top"/>
    </xf>
    <xf numFmtId="0" fontId="5" fillId="0" borderId="2" xfId="0" applyFont="1" applyBorder="1" applyAlignment="1">
      <alignment vertical="top" wrapText="1"/>
    </xf>
    <xf numFmtId="0" fontId="5" fillId="0" borderId="5" xfId="0" applyFont="1" applyBorder="1" applyAlignment="1">
      <alignment vertical="center" wrapText="1"/>
    </xf>
    <xf numFmtId="0" fontId="5" fillId="3" borderId="36" xfId="0" applyFont="1" applyFill="1" applyBorder="1" applyAlignment="1">
      <alignment horizontal="center" vertical="center"/>
    </xf>
    <xf numFmtId="0" fontId="5" fillId="3" borderId="37" xfId="0" applyFont="1" applyFill="1" applyBorder="1" applyAlignment="1">
      <alignment horizontal="center" vertical="center"/>
    </xf>
    <xf numFmtId="9" fontId="5" fillId="3" borderId="39" xfId="0" applyNumberFormat="1" applyFont="1" applyFill="1" applyBorder="1" applyAlignment="1">
      <alignment horizontal="center" vertical="center"/>
    </xf>
    <xf numFmtId="9" fontId="5" fillId="3" borderId="40" xfId="0" applyNumberFormat="1" applyFont="1" applyFill="1" applyBorder="1" applyAlignment="1">
      <alignment horizontal="center" vertical="center"/>
    </xf>
    <xf numFmtId="0" fontId="5" fillId="0" borderId="7" xfId="0" applyFont="1" applyBorder="1" applyAlignment="1">
      <alignment vertical="top" wrapText="1"/>
    </xf>
    <xf numFmtId="0" fontId="5" fillId="0" borderId="25" xfId="0" applyFont="1" applyBorder="1" applyAlignment="1">
      <alignment horizontal="center" vertical="center"/>
    </xf>
    <xf numFmtId="0" fontId="5" fillId="0" borderId="55" xfId="0" applyFont="1" applyBorder="1" applyAlignment="1">
      <alignment horizontal="center" vertical="center"/>
    </xf>
    <xf numFmtId="0" fontId="5" fillId="0" borderId="42" xfId="0" applyFont="1" applyBorder="1" applyAlignment="1">
      <alignment horizontal="center" vertical="center"/>
    </xf>
    <xf numFmtId="0" fontId="5" fillId="0" borderId="14" xfId="0" applyFont="1" applyBorder="1" applyAlignment="1">
      <alignment horizontal="left" vertical="top" wrapText="1"/>
    </xf>
    <xf numFmtId="169" fontId="6" fillId="0" borderId="20" xfId="0" applyNumberFormat="1" applyFont="1" applyBorder="1" applyAlignment="1">
      <alignment horizontal="right" vertical="top"/>
    </xf>
    <xf numFmtId="0" fontId="5" fillId="3" borderId="58" xfId="0" applyFont="1" applyFill="1" applyBorder="1" applyAlignment="1">
      <alignment vertical="top" wrapText="1"/>
    </xf>
    <xf numFmtId="0" fontId="5" fillId="0" borderId="55" xfId="0" applyFont="1" applyBorder="1"/>
    <xf numFmtId="0" fontId="0" fillId="0" borderId="9" xfId="0" applyBorder="1"/>
    <xf numFmtId="0" fontId="2" fillId="0" borderId="15" xfId="0" applyFont="1" applyBorder="1"/>
    <xf numFmtId="0" fontId="4" fillId="0" borderId="61" xfId="0" quotePrefix="1" applyFont="1" applyBorder="1" applyAlignment="1">
      <alignment horizontal="center"/>
    </xf>
    <xf numFmtId="0" fontId="2" fillId="0" borderId="65" xfId="0" applyFont="1" applyBorder="1"/>
    <xf numFmtId="0" fontId="0" fillId="0" borderId="66" xfId="0" applyBorder="1"/>
    <xf numFmtId="0" fontId="15" fillId="0" borderId="55" xfId="0" applyFont="1" applyBorder="1" applyAlignment="1">
      <alignment horizontal="center" vertical="top" wrapText="1"/>
    </xf>
    <xf numFmtId="0" fontId="15" fillId="0" borderId="59" xfId="0" applyFont="1" applyBorder="1" applyAlignment="1">
      <alignment horizontal="left" vertical="top" wrapText="1"/>
    </xf>
    <xf numFmtId="0" fontId="15" fillId="0" borderId="59" xfId="0" applyFont="1" applyBorder="1" applyAlignment="1">
      <alignment horizontal="left" vertical="center" wrapText="1"/>
    </xf>
    <xf numFmtId="0" fontId="0" fillId="0" borderId="59" xfId="0" applyBorder="1" applyAlignment="1">
      <alignment horizontal="center" vertical="top"/>
    </xf>
    <xf numFmtId="170" fontId="18" fillId="0" borderId="55" xfId="0" applyNumberFormat="1" applyFont="1" applyBorder="1" applyAlignment="1">
      <alignment horizontal="left" vertical="center"/>
    </xf>
    <xf numFmtId="0" fontId="18" fillId="0" borderId="59" xfId="0" applyFont="1" applyBorder="1" applyAlignment="1">
      <alignment horizontal="left" vertical="center" wrapText="1"/>
    </xf>
    <xf numFmtId="1" fontId="18" fillId="0" borderId="55" xfId="0" applyNumberFormat="1" applyFont="1" applyBorder="1" applyAlignment="1">
      <alignment horizontal="left" vertical="center"/>
    </xf>
    <xf numFmtId="0" fontId="20" fillId="0" borderId="59" xfId="0" applyFont="1" applyBorder="1" applyAlignment="1">
      <alignment horizontal="left" vertical="center" wrapText="1" indent="3"/>
    </xf>
    <xf numFmtId="0" fontId="2" fillId="0" borderId="59" xfId="0" applyFont="1" applyBorder="1" applyAlignment="1">
      <alignment horizontal="center" vertical="top"/>
    </xf>
    <xf numFmtId="171" fontId="18" fillId="0" borderId="55" xfId="0" applyNumberFormat="1" applyFont="1" applyBorder="1" applyAlignment="1">
      <alignment horizontal="left" vertical="center"/>
    </xf>
    <xf numFmtId="171" fontId="18" fillId="0" borderId="55" xfId="0" applyNumberFormat="1" applyFont="1" applyBorder="1" applyAlignment="1">
      <alignment horizontal="left" vertical="top"/>
    </xf>
    <xf numFmtId="0" fontId="18" fillId="0" borderId="59" xfId="0" applyFont="1" applyBorder="1" applyAlignment="1">
      <alignment horizontal="left" vertical="top" wrapText="1"/>
    </xf>
    <xf numFmtId="0" fontId="22" fillId="0" borderId="0" xfId="0" applyFont="1"/>
    <xf numFmtId="0" fontId="23" fillId="0" borderId="0" xfId="0" applyFont="1" applyAlignment="1">
      <alignment horizontal="left" vertical="center"/>
    </xf>
    <xf numFmtId="0" fontId="18" fillId="0" borderId="0" xfId="0" applyFont="1" applyAlignment="1">
      <alignment horizontal="left" vertical="center"/>
    </xf>
    <xf numFmtId="0" fontId="22" fillId="0" borderId="0" xfId="0" applyFont="1" applyAlignment="1">
      <alignment vertical="top"/>
    </xf>
    <xf numFmtId="0" fontId="6" fillId="0" borderId="0" xfId="0" applyFont="1" applyAlignment="1">
      <alignment horizontal="right" wrapText="1"/>
    </xf>
    <xf numFmtId="0" fontId="15" fillId="0" borderId="59" xfId="0" applyFont="1" applyBorder="1" applyAlignment="1">
      <alignment horizontal="center" vertical="top" wrapText="1"/>
    </xf>
    <xf numFmtId="0" fontId="20" fillId="0" borderId="59" xfId="0" applyFont="1" applyBorder="1" applyAlignment="1">
      <alignment horizontal="center" vertical="top" wrapText="1"/>
    </xf>
    <xf numFmtId="0" fontId="5" fillId="3" borderId="49" xfId="0" applyFont="1" applyFill="1" applyBorder="1" applyAlignment="1">
      <alignment vertical="top" wrapText="1"/>
    </xf>
    <xf numFmtId="0" fontId="5" fillId="3" borderId="9" xfId="0" applyFont="1" applyFill="1" applyBorder="1" applyAlignment="1">
      <alignment vertical="top" wrapText="1"/>
    </xf>
    <xf numFmtId="0" fontId="5" fillId="3" borderId="56" xfId="0" applyFont="1" applyFill="1" applyBorder="1" applyAlignment="1">
      <alignment vertical="top"/>
    </xf>
    <xf numFmtId="0" fontId="5" fillId="3" borderId="13" xfId="0" applyFont="1" applyFill="1" applyBorder="1" applyAlignment="1">
      <alignment vertical="top" wrapText="1"/>
    </xf>
    <xf numFmtId="0" fontId="5" fillId="3" borderId="21" xfId="1" applyFont="1" applyFill="1" applyBorder="1" applyAlignment="1">
      <alignment vertical="top" wrapText="1"/>
    </xf>
    <xf numFmtId="0" fontId="5" fillId="3" borderId="50" xfId="1" applyFont="1" applyFill="1" applyBorder="1" applyAlignment="1">
      <alignment vertical="top" wrapText="1"/>
    </xf>
    <xf numFmtId="0" fontId="5" fillId="0" borderId="51" xfId="1" applyFont="1" applyBorder="1" applyAlignment="1">
      <alignment vertical="top" wrapText="1"/>
    </xf>
    <xf numFmtId="0" fontId="5" fillId="0" borderId="57" xfId="1" applyFont="1" applyBorder="1" applyAlignment="1">
      <alignment vertical="top" wrapText="1"/>
    </xf>
    <xf numFmtId="0" fontId="4" fillId="0" borderId="2" xfId="1" applyFont="1" applyBorder="1" applyAlignment="1">
      <alignment horizontal="left" vertical="top" wrapText="1"/>
    </xf>
    <xf numFmtId="0" fontId="5" fillId="3" borderId="21" xfId="0" applyFont="1" applyFill="1" applyBorder="1" applyAlignment="1">
      <alignment wrapText="1"/>
    </xf>
    <xf numFmtId="0" fontId="5" fillId="0" borderId="54" xfId="0" applyFont="1" applyBorder="1" applyAlignment="1">
      <alignment horizontal="center" vertical="center"/>
    </xf>
    <xf numFmtId="0" fontId="5" fillId="0" borderId="74" xfId="0" applyFont="1" applyBorder="1" applyAlignment="1">
      <alignment horizontal="center" vertical="center"/>
    </xf>
    <xf numFmtId="0" fontId="5" fillId="0" borderId="51"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66" xfId="0" applyFont="1" applyBorder="1" applyAlignment="1">
      <alignment vertical="top"/>
    </xf>
    <xf numFmtId="0" fontId="5" fillId="0" borderId="0" xfId="0" applyFont="1" applyAlignment="1">
      <alignment horizontal="right" vertical="top"/>
    </xf>
    <xf numFmtId="0" fontId="5" fillId="3" borderId="33" xfId="0" applyFont="1" applyFill="1" applyBorder="1" applyAlignment="1">
      <alignment horizontal="center" vertical="center" wrapText="1"/>
    </xf>
    <xf numFmtId="1" fontId="5" fillId="0" borderId="8" xfId="0" applyNumberFormat="1" applyFont="1" applyBorder="1" applyAlignment="1">
      <alignment horizontal="left" vertical="top" wrapText="1"/>
    </xf>
    <xf numFmtId="1" fontId="5" fillId="0" borderId="14" xfId="0" applyNumberFormat="1" applyFont="1" applyBorder="1" applyAlignment="1">
      <alignment horizontal="left" vertical="top" wrapText="1"/>
    </xf>
    <xf numFmtId="0" fontId="5" fillId="0" borderId="14" xfId="0" applyFont="1" applyBorder="1" applyAlignment="1">
      <alignment wrapText="1"/>
    </xf>
    <xf numFmtId="0" fontId="5" fillId="0" borderId="8" xfId="0" applyFont="1" applyBorder="1" applyAlignment="1">
      <alignment wrapText="1"/>
    </xf>
    <xf numFmtId="0" fontId="5" fillId="3" borderId="51" xfId="0" applyFont="1" applyFill="1" applyBorder="1" applyAlignment="1">
      <alignment wrapText="1"/>
    </xf>
    <xf numFmtId="0" fontId="5" fillId="0" borderId="57" xfId="0" applyFont="1" applyBorder="1" applyAlignment="1">
      <alignment wrapText="1"/>
    </xf>
    <xf numFmtId="0" fontId="5" fillId="3" borderId="18" xfId="0" applyFont="1" applyFill="1" applyBorder="1" applyAlignment="1">
      <alignment wrapText="1"/>
    </xf>
    <xf numFmtId="0" fontId="5" fillId="3" borderId="11" xfId="0" applyFont="1" applyFill="1" applyBorder="1" applyAlignment="1">
      <alignment wrapText="1"/>
    </xf>
    <xf numFmtId="0" fontId="5" fillId="3" borderId="43" xfId="0" applyFont="1" applyFill="1" applyBorder="1" applyAlignment="1">
      <alignment wrapText="1"/>
    </xf>
    <xf numFmtId="0" fontId="5" fillId="0" borderId="12" xfId="0" applyFont="1" applyBorder="1" applyAlignment="1">
      <alignment wrapText="1"/>
    </xf>
    <xf numFmtId="0" fontId="5" fillId="0" borderId="44" xfId="0" applyFont="1" applyBorder="1" applyAlignment="1">
      <alignment wrapText="1"/>
    </xf>
    <xf numFmtId="0" fontId="5" fillId="3" borderId="50" xfId="0" applyFont="1" applyFill="1" applyBorder="1" applyAlignment="1">
      <alignment vertical="top"/>
    </xf>
    <xf numFmtId="0" fontId="5" fillId="3" borderId="50" xfId="0" applyFont="1" applyFill="1" applyBorder="1" applyAlignment="1">
      <alignment vertical="top" wrapText="1"/>
    </xf>
    <xf numFmtId="0" fontId="5" fillId="3" borderId="25" xfId="0" applyFont="1" applyFill="1" applyBorder="1" applyAlignment="1">
      <alignment vertical="top" wrapText="1"/>
    </xf>
    <xf numFmtId="0" fontId="5" fillId="3" borderId="42" xfId="0" applyFont="1" applyFill="1" applyBorder="1" applyAlignment="1">
      <alignment vertical="top" wrapText="1"/>
    </xf>
    <xf numFmtId="0" fontId="5" fillId="3" borderId="34" xfId="0" applyFont="1" applyFill="1" applyBorder="1" applyAlignment="1">
      <alignment horizontal="center" vertical="center" wrapText="1"/>
    </xf>
    <xf numFmtId="0" fontId="5" fillId="0" borderId="27" xfId="0" applyFont="1" applyBorder="1" applyAlignment="1" applyProtection="1">
      <alignment horizontal="center" vertical="center" wrapText="1"/>
      <protection locked="0"/>
    </xf>
    <xf numFmtId="170" fontId="5" fillId="0" borderId="5" xfId="0" applyNumberFormat="1" applyFont="1" applyBorder="1" applyAlignment="1">
      <alignment horizontal="right" vertical="top"/>
    </xf>
    <xf numFmtId="0" fontId="5" fillId="0" borderId="70" xfId="0" applyFont="1" applyBorder="1" applyAlignment="1" applyProtection="1">
      <alignment vertical="center" wrapText="1"/>
      <protection locked="0"/>
    </xf>
    <xf numFmtId="0" fontId="5" fillId="0" borderId="75" xfId="0" applyFont="1" applyBorder="1" applyAlignment="1">
      <alignment horizontal="left" vertical="center"/>
    </xf>
    <xf numFmtId="0" fontId="5" fillId="0" borderId="76" xfId="0" applyFont="1" applyBorder="1" applyAlignment="1">
      <alignment horizontal="left" vertical="top"/>
    </xf>
    <xf numFmtId="0" fontId="5" fillId="0" borderId="75" xfId="0" applyFont="1" applyBorder="1" applyAlignment="1">
      <alignment horizontal="left" vertical="top"/>
    </xf>
    <xf numFmtId="9" fontId="5" fillId="0" borderId="24" xfId="0" applyNumberFormat="1" applyFont="1" applyBorder="1" applyAlignment="1">
      <alignment horizontal="left" vertical="top"/>
    </xf>
    <xf numFmtId="0" fontId="5" fillId="0" borderId="6" xfId="0" applyFont="1" applyBorder="1" applyAlignment="1" applyProtection="1">
      <alignment horizontal="left" vertical="top" wrapText="1"/>
      <protection locked="0"/>
    </xf>
    <xf numFmtId="0" fontId="5" fillId="0" borderId="14" xfId="0" applyFont="1" applyBorder="1" applyAlignment="1" applyProtection="1">
      <alignment horizontal="left" vertical="top" wrapText="1"/>
      <protection locked="0"/>
    </xf>
    <xf numFmtId="0" fontId="5" fillId="0" borderId="17" xfId="0" applyFont="1" applyBorder="1" applyAlignment="1">
      <alignment vertical="top"/>
    </xf>
    <xf numFmtId="0" fontId="28" fillId="3" borderId="33" xfId="0" applyFont="1" applyFill="1" applyBorder="1" applyAlignment="1">
      <alignment vertical="center" wrapText="1"/>
    </xf>
    <xf numFmtId="0" fontId="28" fillId="0" borderId="70" xfId="1" applyFont="1" applyBorder="1" applyAlignment="1">
      <alignment vertical="center" wrapText="1"/>
    </xf>
    <xf numFmtId="0" fontId="5" fillId="3" borderId="0" xfId="0" applyFont="1" applyFill="1" applyAlignment="1">
      <alignment vertical="top"/>
    </xf>
    <xf numFmtId="0" fontId="28" fillId="0" borderId="70" xfId="0" applyFont="1" applyBorder="1" applyAlignment="1" applyProtection="1">
      <alignment vertical="center" wrapText="1"/>
      <protection locked="0"/>
    </xf>
    <xf numFmtId="0" fontId="5" fillId="0" borderId="21" xfId="0" applyFont="1" applyBorder="1" applyAlignment="1">
      <alignment horizontal="center" vertical="center" wrapText="1"/>
    </xf>
    <xf numFmtId="0" fontId="5" fillId="0" borderId="82" xfId="0" applyFont="1" applyBorder="1" applyAlignment="1">
      <alignment horizontal="center" vertical="center"/>
    </xf>
    <xf numFmtId="0" fontId="5" fillId="0" borderId="62" xfId="0" applyFont="1" applyBorder="1" applyAlignment="1">
      <alignment horizontal="center" vertical="center"/>
    </xf>
    <xf numFmtId="0" fontId="5" fillId="0" borderId="44" xfId="0" applyFont="1" applyBorder="1" applyAlignment="1">
      <alignment horizontal="center" vertical="center"/>
    </xf>
    <xf numFmtId="0" fontId="4" fillId="3" borderId="2" xfId="1" applyFont="1" applyFill="1" applyBorder="1" applyAlignment="1">
      <alignment horizontal="left" vertical="center"/>
    </xf>
    <xf numFmtId="0" fontId="5" fillId="3" borderId="2" xfId="1" applyFont="1" applyFill="1" applyBorder="1" applyAlignment="1">
      <alignment horizontal="left" vertical="center" wrapText="1"/>
    </xf>
    <xf numFmtId="1" fontId="5" fillId="3" borderId="8" xfId="0" applyNumberFormat="1" applyFont="1" applyFill="1" applyBorder="1" applyAlignment="1">
      <alignment vertical="top" wrapText="1"/>
    </xf>
    <xf numFmtId="0" fontId="0" fillId="3" borderId="0" xfId="0" applyFill="1"/>
    <xf numFmtId="0" fontId="5" fillId="0" borderId="52" xfId="0" applyFont="1" applyBorder="1" applyAlignment="1">
      <alignment horizontal="center" vertical="center"/>
    </xf>
    <xf numFmtId="0" fontId="5" fillId="3" borderId="46" xfId="0" applyFont="1" applyFill="1" applyBorder="1" applyAlignment="1">
      <alignment horizontal="right" vertical="top"/>
    </xf>
    <xf numFmtId="0" fontId="5" fillId="3" borderId="47" xfId="0" applyFont="1" applyFill="1" applyBorder="1" applyAlignment="1">
      <alignment horizontal="right" vertical="top"/>
    </xf>
    <xf numFmtId="0" fontId="5" fillId="3" borderId="13" xfId="0" applyFont="1" applyFill="1" applyBorder="1" applyAlignment="1" applyProtection="1">
      <alignment vertical="top" wrapText="1"/>
      <protection locked="0"/>
    </xf>
    <xf numFmtId="0" fontId="5" fillId="3" borderId="49" xfId="0" applyFont="1" applyFill="1" applyBorder="1" applyAlignment="1" applyProtection="1">
      <alignment vertical="top" wrapText="1"/>
      <protection locked="0"/>
    </xf>
    <xf numFmtId="0" fontId="5" fillId="3" borderId="9" xfId="0" applyFont="1" applyFill="1" applyBorder="1" applyAlignment="1">
      <alignment vertical="top"/>
    </xf>
    <xf numFmtId="0" fontId="5" fillId="3" borderId="2" xfId="0" applyFont="1" applyFill="1" applyBorder="1" applyAlignment="1" applyProtection="1">
      <alignment vertical="top" wrapText="1"/>
      <protection locked="0"/>
    </xf>
    <xf numFmtId="0" fontId="5" fillId="3" borderId="9" xfId="0" applyFont="1" applyFill="1" applyBorder="1" applyAlignment="1" applyProtection="1">
      <alignment vertical="top" wrapText="1"/>
      <protection locked="0"/>
    </xf>
    <xf numFmtId="0" fontId="5" fillId="3" borderId="56" xfId="0" applyFont="1" applyFill="1" applyBorder="1" applyAlignment="1" applyProtection="1">
      <alignment vertical="top"/>
      <protection locked="0"/>
    </xf>
    <xf numFmtId="9" fontId="5" fillId="0" borderId="23" xfId="0" applyNumberFormat="1" applyFont="1" applyBorder="1" applyAlignment="1">
      <alignment horizontal="center" vertical="center"/>
    </xf>
    <xf numFmtId="0" fontId="5" fillId="0" borderId="3" xfId="0" applyFont="1" applyBorder="1" applyAlignment="1">
      <alignment vertical="top"/>
    </xf>
    <xf numFmtId="0" fontId="5" fillId="0" borderId="16" xfId="0" applyFont="1" applyBorder="1" applyAlignment="1">
      <alignment horizontal="right" vertical="top"/>
    </xf>
    <xf numFmtId="0" fontId="5" fillId="0" borderId="46" xfId="0" applyFont="1" applyBorder="1" applyAlignment="1">
      <alignment horizontal="right" vertical="top"/>
    </xf>
    <xf numFmtId="0" fontId="5" fillId="0" borderId="50" xfId="0" applyFont="1" applyBorder="1" applyAlignment="1">
      <alignment vertical="top"/>
    </xf>
    <xf numFmtId="0" fontId="5" fillId="0" borderId="59" xfId="0" applyFont="1" applyBorder="1" applyAlignment="1">
      <alignment horizontal="center" vertical="center"/>
    </xf>
    <xf numFmtId="9" fontId="5" fillId="0" borderId="24" xfId="0" applyNumberFormat="1" applyFont="1" applyBorder="1" applyAlignment="1">
      <alignment horizontal="center" vertical="center"/>
    </xf>
    <xf numFmtId="1" fontId="5" fillId="0" borderId="14" xfId="0" applyNumberFormat="1" applyFont="1" applyBorder="1" applyAlignment="1">
      <alignment horizontal="left" vertical="top"/>
    </xf>
    <xf numFmtId="0" fontId="5" fillId="0" borderId="2" xfId="0" applyFont="1" applyBorder="1" applyAlignment="1">
      <alignment horizontal="left" vertical="top"/>
    </xf>
    <xf numFmtId="0" fontId="5" fillId="0" borderId="47" xfId="0" applyFont="1" applyBorder="1" applyAlignment="1">
      <alignment horizontal="right" vertical="top"/>
    </xf>
    <xf numFmtId="0" fontId="5" fillId="0" borderId="6" xfId="0" applyFont="1" applyBorder="1" applyAlignment="1">
      <alignment vertical="top" wrapText="1"/>
    </xf>
    <xf numFmtId="0" fontId="5" fillId="0" borderId="14" xfId="0" applyFont="1" applyBorder="1" applyAlignment="1">
      <alignment vertical="top" wrapText="1"/>
    </xf>
    <xf numFmtId="0" fontId="0" fillId="0" borderId="14" xfId="0" applyBorder="1" applyAlignment="1">
      <alignment vertical="top" wrapText="1"/>
    </xf>
    <xf numFmtId="0" fontId="0" fillId="0" borderId="8" xfId="0" applyBorder="1" applyAlignment="1">
      <alignment vertical="top" wrapText="1"/>
    </xf>
    <xf numFmtId="0" fontId="6" fillId="0" borderId="20" xfId="0" applyFont="1" applyBorder="1" applyAlignment="1">
      <alignment horizontal="right" wrapText="1"/>
    </xf>
    <xf numFmtId="0" fontId="0" fillId="0" borderId="20" xfId="0" applyBorder="1" applyAlignment="1">
      <alignment horizontal="right" wrapText="1"/>
    </xf>
    <xf numFmtId="0" fontId="5" fillId="0" borderId="48" xfId="0" applyFont="1" applyBorder="1" applyAlignment="1">
      <alignment vertical="top" wrapText="1"/>
    </xf>
    <xf numFmtId="0" fontId="2" fillId="0" borderId="48" xfId="0" applyFont="1" applyBorder="1" applyAlignment="1">
      <alignment vertical="top" wrapText="1"/>
    </xf>
    <xf numFmtId="0" fontId="2" fillId="0" borderId="45" xfId="0" applyFont="1" applyBorder="1" applyAlignment="1">
      <alignment vertical="top" wrapText="1"/>
    </xf>
    <xf numFmtId="0" fontId="4" fillId="3" borderId="3" xfId="0" applyFont="1" applyFill="1" applyBorder="1" applyAlignment="1">
      <alignment horizontal="left" vertical="top" wrapText="1"/>
    </xf>
    <xf numFmtId="0" fontId="4" fillId="3" borderId="1" xfId="0" applyFont="1" applyFill="1" applyBorder="1" applyAlignment="1">
      <alignment horizontal="left" vertical="top" wrapText="1"/>
    </xf>
    <xf numFmtId="0" fontId="4" fillId="3" borderId="31" xfId="0" applyFont="1" applyFill="1" applyBorder="1" applyAlignment="1">
      <alignment horizontal="left" vertical="top" wrapText="1"/>
    </xf>
    <xf numFmtId="0" fontId="4" fillId="0" borderId="4" xfId="0" applyFont="1" applyBorder="1" applyAlignment="1">
      <alignment horizontal="left" vertical="top"/>
    </xf>
    <xf numFmtId="0" fontId="4" fillId="0" borderId="5" xfId="0" applyFont="1" applyBorder="1" applyAlignment="1">
      <alignment horizontal="left" vertical="top"/>
    </xf>
    <xf numFmtId="0" fontId="10" fillId="0" borderId="1" xfId="0" applyFont="1" applyBorder="1" applyAlignment="1">
      <alignment horizontal="left" vertical="top" wrapText="1"/>
    </xf>
    <xf numFmtId="0" fontId="0" fillId="0" borderId="1" xfId="0" applyBorder="1" applyAlignment="1">
      <alignment horizontal="left" vertical="top" wrapText="1"/>
    </xf>
    <xf numFmtId="0" fontId="0" fillId="0" borderId="31" xfId="0" applyBorder="1" applyAlignment="1">
      <alignment horizontal="left" vertical="top" wrapText="1"/>
    </xf>
    <xf numFmtId="0" fontId="5" fillId="0" borderId="16" xfId="0" applyFont="1" applyBorder="1" applyAlignment="1">
      <alignment vertical="top"/>
    </xf>
    <xf numFmtId="0" fontId="0" fillId="0" borderId="0" xfId="0" applyAlignment="1">
      <alignment vertical="top"/>
    </xf>
    <xf numFmtId="0" fontId="0" fillId="0" borderId="10" xfId="0" applyBorder="1" applyAlignment="1">
      <alignment vertical="top"/>
    </xf>
    <xf numFmtId="0" fontId="5" fillId="0" borderId="16" xfId="0" applyFont="1" applyBorder="1" applyAlignment="1">
      <alignment vertical="top" wrapText="1"/>
    </xf>
    <xf numFmtId="0" fontId="5" fillId="0" borderId="42" xfId="0" applyFont="1" applyBorder="1" applyAlignment="1">
      <alignment horizontal="right" vertical="top" wrapText="1"/>
    </xf>
    <xf numFmtId="0" fontId="0" fillId="0" borderId="43" xfId="0" applyBorder="1" applyAlignment="1">
      <alignment vertical="top" wrapText="1"/>
    </xf>
    <xf numFmtId="0" fontId="0" fillId="0" borderId="44" xfId="0" applyBorder="1" applyAlignment="1">
      <alignment vertical="top" wrapText="1"/>
    </xf>
    <xf numFmtId="0" fontId="0" fillId="3" borderId="1" xfId="0" applyFill="1" applyBorder="1" applyAlignment="1">
      <alignment horizontal="left" vertical="top" wrapText="1"/>
    </xf>
    <xf numFmtId="0" fontId="0" fillId="3" borderId="31" xfId="0" applyFill="1" applyBorder="1" applyAlignment="1">
      <alignment horizontal="left" vertical="top" wrapText="1"/>
    </xf>
    <xf numFmtId="0" fontId="5" fillId="3" borderId="6" xfId="0" applyFont="1" applyFill="1" applyBorder="1" applyAlignment="1">
      <alignment vertical="top" wrapText="1"/>
    </xf>
    <xf numFmtId="0" fontId="5" fillId="3" borderId="14" xfId="0" applyFont="1" applyFill="1" applyBorder="1" applyAlignment="1">
      <alignment vertical="top" wrapText="1"/>
    </xf>
    <xf numFmtId="0" fontId="0" fillId="3" borderId="20" xfId="0" applyFill="1" applyBorder="1" applyAlignment="1">
      <alignment vertical="top" wrapText="1"/>
    </xf>
    <xf numFmtId="0" fontId="0" fillId="3" borderId="26" xfId="0" applyFill="1" applyBorder="1" applyAlignment="1">
      <alignment vertical="top" wrapText="1"/>
    </xf>
    <xf numFmtId="0" fontId="5" fillId="0" borderId="20" xfId="0" applyFont="1" applyBorder="1"/>
    <xf numFmtId="0" fontId="5" fillId="0" borderId="26" xfId="0" applyFont="1" applyBorder="1"/>
    <xf numFmtId="0" fontId="5" fillId="0" borderId="53" xfId="0" applyFont="1" applyBorder="1" applyAlignment="1">
      <alignment horizontal="left"/>
    </xf>
    <xf numFmtId="0" fontId="5" fillId="0" borderId="30" xfId="0" applyFont="1" applyBorder="1" applyAlignment="1">
      <alignment horizontal="left"/>
    </xf>
    <xf numFmtId="0" fontId="3" fillId="2" borderId="6"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0" fillId="0" borderId="14" xfId="0" applyBorder="1" applyAlignment="1">
      <alignment horizontal="center" vertical="center" wrapText="1"/>
    </xf>
    <xf numFmtId="0" fontId="0" fillId="0" borderId="8" xfId="0" applyBorder="1" applyAlignment="1">
      <alignment horizontal="center" vertical="center" wrapText="1"/>
    </xf>
    <xf numFmtId="0" fontId="4" fillId="0" borderId="6" xfId="0" applyFont="1" applyBorder="1" applyAlignment="1">
      <alignment horizontal="center" vertical="top" wrapText="1"/>
    </xf>
    <xf numFmtId="0" fontId="4" fillId="0" borderId="14" xfId="0" applyFont="1" applyBorder="1" applyAlignment="1">
      <alignment horizontal="center" vertical="top" wrapText="1"/>
    </xf>
    <xf numFmtId="0" fontId="2" fillId="0" borderId="14" xfId="0" applyFont="1" applyBorder="1" applyAlignment="1">
      <alignment vertical="top" wrapText="1"/>
    </xf>
    <xf numFmtId="0" fontId="2" fillId="0" borderId="8" xfId="0" applyFont="1" applyBorder="1" applyAlignment="1">
      <alignment vertical="top" wrapText="1"/>
    </xf>
    <xf numFmtId="0" fontId="2" fillId="3" borderId="14" xfId="0" applyFont="1" applyFill="1" applyBorder="1" applyAlignment="1">
      <alignment vertical="top" wrapText="1"/>
    </xf>
    <xf numFmtId="0" fontId="2" fillId="3" borderId="8" xfId="0" applyFont="1" applyFill="1" applyBorder="1" applyAlignment="1">
      <alignment vertical="top" wrapText="1"/>
    </xf>
    <xf numFmtId="0" fontId="5" fillId="0" borderId="3" xfId="0" applyFont="1" applyBorder="1" applyAlignment="1">
      <alignment vertical="top"/>
    </xf>
    <xf numFmtId="0" fontId="2" fillId="0" borderId="73" xfId="0" applyFont="1" applyBorder="1" applyAlignment="1">
      <alignment vertical="top"/>
    </xf>
    <xf numFmtId="0" fontId="5" fillId="0" borderId="13" xfId="0" applyFont="1" applyBorder="1" applyAlignment="1">
      <alignment vertical="top"/>
    </xf>
    <xf numFmtId="0" fontId="2" fillId="0" borderId="3" xfId="0" applyFont="1" applyBorder="1" applyAlignment="1">
      <alignment vertical="top"/>
    </xf>
    <xf numFmtId="0" fontId="4" fillId="0" borderId="6" xfId="0" applyFont="1" applyBorder="1" applyAlignment="1">
      <alignment vertical="center" wrapText="1"/>
    </xf>
    <xf numFmtId="0" fontId="4" fillId="0" borderId="14" xfId="0" applyFont="1" applyBorder="1" applyAlignment="1">
      <alignment vertical="center" wrapText="1"/>
    </xf>
    <xf numFmtId="0" fontId="4" fillId="0" borderId="8" xfId="0" applyFont="1" applyBorder="1" applyAlignment="1">
      <alignment vertical="center" wrapText="1"/>
    </xf>
    <xf numFmtId="0" fontId="5" fillId="0" borderId="6" xfId="0" applyFont="1" applyBorder="1" applyAlignment="1">
      <alignment horizontal="left" vertical="top" wrapText="1"/>
    </xf>
    <xf numFmtId="0" fontId="5" fillId="0" borderId="14" xfId="0" applyFont="1" applyBorder="1" applyAlignment="1">
      <alignment horizontal="left" vertical="top" wrapText="1"/>
    </xf>
    <xf numFmtId="0" fontId="5" fillId="3" borderId="6" xfId="0" applyFont="1" applyFill="1" applyBorder="1" applyAlignment="1">
      <alignment wrapText="1"/>
    </xf>
    <xf numFmtId="0" fontId="5" fillId="3" borderId="14" xfId="0" applyFont="1" applyFill="1" applyBorder="1" applyAlignment="1">
      <alignment wrapText="1"/>
    </xf>
    <xf numFmtId="0" fontId="5" fillId="3" borderId="8" xfId="0" applyFont="1" applyFill="1" applyBorder="1" applyAlignment="1">
      <alignment wrapText="1"/>
    </xf>
    <xf numFmtId="0" fontId="5" fillId="0" borderId="0" xfId="0" applyFont="1" applyAlignment="1">
      <alignment horizontal="left"/>
    </xf>
    <xf numFmtId="0" fontId="5" fillId="0" borderId="10" xfId="0" applyFont="1" applyBorder="1" applyAlignment="1">
      <alignment horizontal="left"/>
    </xf>
    <xf numFmtId="0" fontId="5" fillId="0" borderId="0" xfId="0" applyFont="1"/>
    <xf numFmtId="0" fontId="5" fillId="0" borderId="10" xfId="0" applyFont="1" applyBorder="1"/>
    <xf numFmtId="0" fontId="5" fillId="0" borderId="52" xfId="0" applyFont="1" applyBorder="1" applyAlignment="1">
      <alignment vertical="top"/>
    </xf>
    <xf numFmtId="0" fontId="0" fillId="0" borderId="53" xfId="0" applyBorder="1" applyAlignment="1">
      <alignment vertical="top"/>
    </xf>
    <xf numFmtId="0" fontId="0" fillId="0" borderId="30" xfId="0" applyBorder="1" applyAlignment="1">
      <alignment vertical="top"/>
    </xf>
    <xf numFmtId="0" fontId="5" fillId="3" borderId="41" xfId="0" applyFont="1" applyFill="1" applyBorder="1" applyAlignment="1">
      <alignment wrapText="1"/>
    </xf>
    <xf numFmtId="0" fontId="2" fillId="3" borderId="6" xfId="1" applyFill="1" applyBorder="1" applyAlignment="1">
      <alignment wrapText="1"/>
    </xf>
    <xf numFmtId="0" fontId="2" fillId="3" borderId="14" xfId="1" applyFill="1" applyBorder="1" applyAlignment="1">
      <alignment wrapText="1"/>
    </xf>
    <xf numFmtId="0" fontId="2" fillId="0" borderId="14" xfId="1" applyBorder="1" applyAlignment="1">
      <alignment wrapText="1"/>
    </xf>
    <xf numFmtId="0" fontId="2" fillId="0" borderId="8" xfId="1" applyBorder="1" applyAlignment="1">
      <alignment wrapText="1"/>
    </xf>
    <xf numFmtId="0" fontId="5" fillId="0" borderId="8" xfId="0" applyFont="1" applyBorder="1" applyAlignment="1">
      <alignment vertical="top" wrapText="1"/>
    </xf>
    <xf numFmtId="0" fontId="5" fillId="0" borderId="71" xfId="0" applyFont="1" applyBorder="1" applyAlignment="1">
      <alignment vertical="top" wrapText="1"/>
    </xf>
    <xf numFmtId="0" fontId="5" fillId="0" borderId="69" xfId="0" applyFont="1" applyBorder="1" applyAlignment="1">
      <alignment vertical="top" wrapText="1"/>
    </xf>
    <xf numFmtId="0" fontId="5" fillId="0" borderId="72" xfId="0" applyFont="1" applyBorder="1" applyAlignment="1">
      <alignment vertical="top" wrapText="1"/>
    </xf>
    <xf numFmtId="0" fontId="5" fillId="0" borderId="14" xfId="0" applyFont="1" applyBorder="1" applyAlignment="1">
      <alignment horizontal="left"/>
    </xf>
    <xf numFmtId="0" fontId="5" fillId="0" borderId="8" xfId="0" applyFont="1" applyBorder="1" applyAlignment="1">
      <alignment horizontal="left"/>
    </xf>
    <xf numFmtId="0" fontId="5" fillId="0" borderId="7" xfId="0" applyFont="1" applyBorder="1" applyAlignment="1" applyProtection="1">
      <alignment horizontal="left" vertical="top" wrapText="1"/>
      <protection locked="0"/>
    </xf>
    <xf numFmtId="0" fontId="5" fillId="0" borderId="20" xfId="0" applyFont="1" applyBorder="1" applyAlignment="1" applyProtection="1">
      <alignment horizontal="left" vertical="top" wrapText="1"/>
      <protection locked="0"/>
    </xf>
    <xf numFmtId="0" fontId="0" fillId="0" borderId="20" xfId="0" applyBorder="1" applyAlignment="1" applyProtection="1">
      <alignment vertical="top" wrapText="1"/>
      <protection locked="0"/>
    </xf>
    <xf numFmtId="0" fontId="0" fillId="0" borderId="26" xfId="0" applyBorder="1" applyAlignment="1" applyProtection="1">
      <alignment vertical="top" wrapText="1"/>
      <protection locked="0"/>
    </xf>
    <xf numFmtId="0" fontId="5" fillId="0" borderId="22" xfId="0" applyFont="1" applyBorder="1"/>
    <xf numFmtId="0" fontId="5" fillId="0" borderId="48" xfId="0" applyFont="1" applyBorder="1"/>
    <xf numFmtId="0" fontId="0" fillId="0" borderId="48" xfId="0" applyBorder="1"/>
    <xf numFmtId="0" fontId="0" fillId="0" borderId="45" xfId="0" applyBorder="1"/>
    <xf numFmtId="0" fontId="5" fillId="0" borderId="0" xfId="0" applyFont="1" applyAlignment="1">
      <alignment horizontal="left" vertical="top"/>
    </xf>
    <xf numFmtId="0" fontId="0" fillId="0" borderId="0" xfId="0" applyAlignment="1">
      <alignment horizontal="left" vertical="top"/>
    </xf>
    <xf numFmtId="0" fontId="0" fillId="0" borderId="10" xfId="0" applyBorder="1" applyAlignment="1">
      <alignment horizontal="left" vertical="top"/>
    </xf>
    <xf numFmtId="0" fontId="2" fillId="3" borderId="4" xfId="0" applyFont="1" applyFill="1" applyBorder="1" applyAlignment="1">
      <alignment wrapText="1"/>
    </xf>
    <xf numFmtId="0" fontId="0" fillId="0" borderId="9" xfId="0" applyBorder="1" applyAlignment="1">
      <alignment wrapText="1"/>
    </xf>
    <xf numFmtId="0" fontId="0" fillId="0" borderId="13" xfId="0" applyBorder="1" applyAlignment="1">
      <alignment wrapText="1"/>
    </xf>
    <xf numFmtId="0" fontId="4" fillId="0" borderId="3" xfId="0" applyFont="1" applyBorder="1" applyAlignment="1">
      <alignment horizontal="left" vertical="top" wrapText="1"/>
    </xf>
    <xf numFmtId="0" fontId="2" fillId="0" borderId="4" xfId="0" applyFont="1" applyBorder="1" applyAlignment="1">
      <alignment vertical="top"/>
    </xf>
    <xf numFmtId="0" fontId="4" fillId="0" borderId="4" xfId="0" applyFont="1" applyBorder="1" applyAlignment="1">
      <alignment horizontal="left" vertical="top" wrapText="1"/>
    </xf>
    <xf numFmtId="0" fontId="0" fillId="0" borderId="5" xfId="0" applyBorder="1" applyAlignment="1">
      <alignment horizontal="left" vertical="top" wrapText="1"/>
    </xf>
    <xf numFmtId="0" fontId="0" fillId="0" borderId="7" xfId="0" applyBorder="1" applyAlignment="1">
      <alignment horizontal="left" vertical="top" wrapText="1"/>
    </xf>
    <xf numFmtId="0" fontId="3" fillId="2" borderId="4"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0" fillId="0" borderId="9" xfId="0" applyBorder="1" applyAlignment="1">
      <alignment horizontal="center" vertical="center" wrapText="1"/>
    </xf>
    <xf numFmtId="0" fontId="0" fillId="0" borderId="13" xfId="0" applyBorder="1" applyAlignment="1">
      <alignment horizontal="center" vertical="center" wrapText="1"/>
    </xf>
    <xf numFmtId="0" fontId="5" fillId="0" borderId="6" xfId="0" applyFont="1" applyBorder="1" applyAlignment="1" applyProtection="1">
      <alignment vertical="top" wrapText="1"/>
      <protection locked="0"/>
    </xf>
    <xf numFmtId="0" fontId="5" fillId="0" borderId="14" xfId="0" applyFont="1" applyBorder="1" applyAlignment="1" applyProtection="1">
      <alignment vertical="top" wrapText="1"/>
      <protection locked="0"/>
    </xf>
    <xf numFmtId="0" fontId="0" fillId="0" borderId="14" xfId="0" applyBorder="1" applyAlignment="1" applyProtection="1">
      <alignment vertical="top" wrapText="1"/>
      <protection locked="0"/>
    </xf>
    <xf numFmtId="0" fontId="0" fillId="0" borderId="8" xfId="0" applyBorder="1" applyAlignment="1" applyProtection="1">
      <alignment vertical="top" wrapText="1"/>
      <protection locked="0"/>
    </xf>
    <xf numFmtId="0" fontId="5" fillId="0" borderId="22" xfId="0" applyFont="1" applyBorder="1" applyAlignment="1">
      <alignment vertical="top" wrapText="1"/>
    </xf>
    <xf numFmtId="0" fontId="0" fillId="0" borderId="45" xfId="0" applyBorder="1" applyAlignment="1">
      <alignment vertical="top" wrapText="1"/>
    </xf>
    <xf numFmtId="0" fontId="4" fillId="0" borderId="6" xfId="0" applyFont="1" applyBorder="1" applyAlignment="1">
      <alignment horizontal="left" vertical="center" wrapText="1"/>
    </xf>
    <xf numFmtId="0" fontId="4" fillId="0" borderId="14" xfId="0" applyFont="1" applyBorder="1" applyAlignment="1">
      <alignment horizontal="left" vertical="center" wrapText="1"/>
    </xf>
    <xf numFmtId="0" fontId="4" fillId="0" borderId="8" xfId="0" applyFont="1" applyBorder="1" applyAlignment="1">
      <alignment horizontal="left" vertical="center" wrapText="1"/>
    </xf>
    <xf numFmtId="0" fontId="5" fillId="0" borderId="0" xfId="0" applyFont="1" applyAlignment="1">
      <alignment vertical="top"/>
    </xf>
    <xf numFmtId="0" fontId="0" fillId="0" borderId="0" xfId="0" applyAlignment="1">
      <alignment horizontal="left"/>
    </xf>
    <xf numFmtId="0" fontId="0" fillId="0" borderId="10" xfId="0" applyBorder="1" applyAlignment="1">
      <alignment horizontal="left"/>
    </xf>
    <xf numFmtId="0" fontId="5" fillId="0" borderId="0" xfId="0" applyFont="1" applyAlignment="1">
      <alignment vertical="top" wrapText="1"/>
    </xf>
    <xf numFmtId="0" fontId="6" fillId="0" borderId="0" xfId="0" applyFont="1" applyAlignment="1">
      <alignment horizontal="right" wrapText="1"/>
    </xf>
    <xf numFmtId="0" fontId="5" fillId="0" borderId="4" xfId="0" applyFont="1" applyBorder="1" applyAlignment="1">
      <alignment horizontal="left" vertical="top" wrapText="1"/>
    </xf>
    <xf numFmtId="0" fontId="5" fillId="0" borderId="9" xfId="0" quotePrefix="1" applyFont="1" applyBorder="1" applyAlignment="1">
      <alignment horizontal="left" vertical="top" wrapText="1"/>
    </xf>
    <xf numFmtId="0" fontId="0" fillId="0" borderId="9" xfId="0" applyBorder="1" applyAlignment="1">
      <alignment vertical="top" wrapText="1"/>
    </xf>
    <xf numFmtId="0" fontId="0" fillId="0" borderId="13" xfId="0" applyBorder="1" applyAlignment="1">
      <alignment vertical="top" wrapText="1"/>
    </xf>
    <xf numFmtId="0" fontId="5" fillId="0" borderId="7" xfId="0" applyFont="1" applyBorder="1" applyAlignment="1" applyProtection="1">
      <alignment vertical="top" wrapText="1"/>
      <protection locked="0"/>
    </xf>
    <xf numFmtId="0" fontId="5" fillId="0" borderId="20" xfId="0" applyFont="1" applyBorder="1" applyAlignment="1" applyProtection="1">
      <alignment vertical="top" wrapText="1"/>
      <protection locked="0"/>
    </xf>
    <xf numFmtId="0" fontId="5" fillId="0" borderId="18" xfId="0" applyFont="1" applyBorder="1" applyAlignment="1">
      <alignment vertical="top"/>
    </xf>
    <xf numFmtId="0" fontId="0" fillId="0" borderId="3" xfId="0" applyBorder="1" applyAlignment="1">
      <alignment vertical="top"/>
    </xf>
    <xf numFmtId="0" fontId="4" fillId="0" borderId="6" xfId="0" applyFont="1" applyBorder="1" applyAlignment="1" applyProtection="1">
      <alignment horizontal="center" vertical="top" wrapText="1"/>
      <protection locked="0"/>
    </xf>
    <xf numFmtId="0" fontId="4" fillId="0" borderId="14" xfId="0" applyFont="1" applyBorder="1" applyAlignment="1" applyProtection="1">
      <alignment horizontal="center" vertical="top" wrapText="1"/>
      <protection locked="0"/>
    </xf>
    <xf numFmtId="0" fontId="5" fillId="0" borderId="14" xfId="0" quotePrefix="1" applyFont="1" applyBorder="1" applyAlignment="1">
      <alignment horizontal="left" vertical="top" wrapText="1"/>
    </xf>
    <xf numFmtId="0" fontId="0" fillId="0" borderId="14" xfId="0" applyBorder="1" applyAlignment="1">
      <alignment horizontal="left"/>
    </xf>
    <xf numFmtId="0" fontId="0" fillId="0" borderId="8" xfId="0" applyBorder="1" applyAlignment="1">
      <alignment horizontal="left"/>
    </xf>
    <xf numFmtId="0" fontId="5" fillId="0" borderId="9" xfId="0" applyFont="1" applyBorder="1" applyAlignment="1">
      <alignment vertical="center"/>
    </xf>
    <xf numFmtId="0" fontId="87" fillId="0" borderId="6" xfId="0" applyFont="1" applyBorder="1" applyAlignment="1">
      <alignment vertical="top" wrapText="1"/>
    </xf>
    <xf numFmtId="0" fontId="4" fillId="0" borderId="6" xfId="0" applyFont="1" applyBorder="1" applyAlignment="1">
      <alignment vertical="top" wrapText="1"/>
    </xf>
    <xf numFmtId="0" fontId="4" fillId="0" borderId="14" xfId="0" applyFont="1" applyBorder="1" applyAlignment="1">
      <alignment vertical="top" wrapText="1"/>
    </xf>
    <xf numFmtId="0" fontId="4" fillId="0" borderId="8" xfId="0" applyFont="1" applyBorder="1" applyAlignment="1">
      <alignment vertical="top" wrapText="1"/>
    </xf>
    <xf numFmtId="0" fontId="5" fillId="0" borderId="16" xfId="0" applyFont="1" applyBorder="1"/>
    <xf numFmtId="0" fontId="5" fillId="0" borderId="16" xfId="0" applyFont="1" applyBorder="1" applyAlignment="1">
      <alignment horizontal="left"/>
    </xf>
    <xf numFmtId="0" fontId="5" fillId="0" borderId="19" xfId="0" applyFont="1" applyBorder="1"/>
    <xf numFmtId="0" fontId="5" fillId="3" borderId="4" xfId="0" applyFont="1" applyFill="1" applyBorder="1" applyAlignment="1">
      <alignment vertical="top" wrapText="1"/>
    </xf>
    <xf numFmtId="0" fontId="5" fillId="3" borderId="9" xfId="0" applyFont="1" applyFill="1" applyBorder="1" applyAlignment="1">
      <alignment vertical="top" wrapText="1"/>
    </xf>
    <xf numFmtId="0" fontId="0" fillId="3" borderId="9" xfId="0" applyFill="1" applyBorder="1" applyAlignment="1">
      <alignment vertical="top" wrapText="1"/>
    </xf>
    <xf numFmtId="0" fontId="0" fillId="3" borderId="13" xfId="0" applyFill="1" applyBorder="1" applyAlignment="1">
      <alignment vertical="top" wrapText="1"/>
    </xf>
    <xf numFmtId="0" fontId="4" fillId="3" borderId="4" xfId="0" applyFont="1" applyFill="1" applyBorder="1" applyAlignment="1">
      <alignment horizontal="left" vertical="top" wrapText="1"/>
    </xf>
    <xf numFmtId="0" fontId="4" fillId="3" borderId="5" xfId="0" applyFont="1" applyFill="1" applyBorder="1" applyAlignment="1">
      <alignment horizontal="left" vertical="top" wrapText="1"/>
    </xf>
    <xf numFmtId="0" fontId="2" fillId="3" borderId="6" xfId="0" applyFont="1" applyFill="1" applyBorder="1" applyAlignment="1">
      <alignment vertical="top" wrapText="1"/>
    </xf>
    <xf numFmtId="0" fontId="4" fillId="0" borderId="29" xfId="0" applyFont="1" applyBorder="1" applyAlignment="1">
      <alignment horizontal="left"/>
    </xf>
    <xf numFmtId="0" fontId="4" fillId="0" borderId="63" xfId="0" applyFont="1" applyBorder="1" applyAlignment="1">
      <alignment horizontal="left"/>
    </xf>
    <xf numFmtId="0" fontId="4" fillId="0" borderId="64" xfId="0" applyFont="1" applyBorder="1" applyAlignment="1">
      <alignment horizontal="left"/>
    </xf>
    <xf numFmtId="0" fontId="4" fillId="0" borderId="62" xfId="0" applyFont="1" applyBorder="1" applyAlignment="1">
      <alignment horizontal="center" wrapText="1"/>
    </xf>
    <xf numFmtId="0" fontId="4" fillId="0" borderId="63" xfId="0" applyFont="1" applyBorder="1" applyAlignment="1">
      <alignment horizontal="center" wrapText="1"/>
    </xf>
    <xf numFmtId="0" fontId="4" fillId="0" borderId="64" xfId="0" applyFont="1" applyBorder="1" applyAlignment="1">
      <alignment horizontal="center" wrapText="1"/>
    </xf>
    <xf numFmtId="0" fontId="14" fillId="4" borderId="6" xfId="0" applyFont="1" applyFill="1" applyBorder="1" applyAlignment="1">
      <alignment horizontal="center" vertical="center" wrapText="1"/>
    </xf>
    <xf numFmtId="0" fontId="14" fillId="4" borderId="14" xfId="0" applyFont="1" applyFill="1" applyBorder="1" applyAlignment="1">
      <alignment horizontal="center" vertical="center" wrapText="1"/>
    </xf>
    <xf numFmtId="0" fontId="14" fillId="4" borderId="21" xfId="0" applyFont="1" applyFill="1" applyBorder="1" applyAlignment="1">
      <alignment horizontal="center" vertical="center" wrapText="1"/>
    </xf>
    <xf numFmtId="0" fontId="4" fillId="0" borderId="28" xfId="0" applyFont="1" applyBorder="1" applyAlignment="1">
      <alignment horizontal="left"/>
    </xf>
    <xf numFmtId="0" fontId="4" fillId="0" borderId="69" xfId="0" applyFont="1" applyBorder="1" applyAlignment="1">
      <alignment horizontal="left"/>
    </xf>
    <xf numFmtId="0" fontId="4" fillId="0" borderId="65" xfId="0" applyFont="1" applyBorder="1" applyAlignment="1">
      <alignment horizontal="left"/>
    </xf>
    <xf numFmtId="0" fontId="4" fillId="0" borderId="67" xfId="0" applyFont="1" applyBorder="1" applyAlignment="1">
      <alignment horizontal="center" wrapText="1"/>
    </xf>
    <xf numFmtId="0" fontId="4" fillId="0" borderId="9" xfId="0" applyFont="1" applyBorder="1" applyAlignment="1">
      <alignment horizontal="center" wrapText="1"/>
    </xf>
    <xf numFmtId="0" fontId="4" fillId="0" borderId="68" xfId="0" applyFont="1" applyBorder="1" applyAlignment="1">
      <alignment horizontal="center" wrapText="1"/>
    </xf>
    <xf numFmtId="0" fontId="15" fillId="0" borderId="62" xfId="0" applyFont="1" applyBorder="1" applyAlignment="1">
      <alignment horizontal="center" vertical="top" wrapText="1"/>
    </xf>
    <xf numFmtId="0" fontId="0" fillId="0" borderId="64" xfId="0" applyBorder="1" applyAlignment="1">
      <alignment horizontal="center" vertical="top" wrapText="1"/>
    </xf>
    <xf numFmtId="0" fontId="15" fillId="0" borderId="70" xfId="0" applyFont="1" applyBorder="1" applyAlignment="1">
      <alignment horizontal="left" vertical="top" wrapText="1"/>
    </xf>
    <xf numFmtId="0" fontId="25" fillId="0" borderId="61" xfId="0" applyFont="1" applyBorder="1" applyAlignment="1">
      <alignment horizontal="left" vertical="top" wrapText="1"/>
    </xf>
    <xf numFmtId="0" fontId="4" fillId="0" borderId="29" xfId="0" applyFont="1" applyBorder="1" applyAlignment="1">
      <alignment horizontal="left" vertical="top" wrapText="1"/>
    </xf>
    <xf numFmtId="0" fontId="4" fillId="0" borderId="63" xfId="0" applyFont="1" applyBorder="1" applyAlignment="1">
      <alignment horizontal="left" vertical="top" wrapText="1"/>
    </xf>
    <xf numFmtId="0" fontId="4" fillId="0" borderId="64" xfId="0" applyFont="1" applyBorder="1" applyAlignment="1">
      <alignment horizontal="left" vertical="top" wrapText="1"/>
    </xf>
    <xf numFmtId="0" fontId="4" fillId="0" borderId="29" xfId="0" applyFont="1" applyBorder="1" applyAlignment="1">
      <alignment horizontal="left" vertical="top"/>
    </xf>
    <xf numFmtId="0" fontId="4" fillId="0" borderId="63" xfId="0" applyFont="1" applyBorder="1" applyAlignment="1">
      <alignment horizontal="left" vertical="top"/>
    </xf>
    <xf numFmtId="0" fontId="4" fillId="0" borderId="64" xfId="0" applyFont="1" applyBorder="1" applyAlignment="1">
      <alignment horizontal="left" vertical="top"/>
    </xf>
    <xf numFmtId="1" fontId="4" fillId="0" borderId="62" xfId="0" applyNumberFormat="1" applyFont="1" applyBorder="1" applyAlignment="1">
      <alignment horizontal="center"/>
    </xf>
    <xf numFmtId="1" fontId="4" fillId="0" borderId="63" xfId="0" applyNumberFormat="1" applyFont="1" applyBorder="1" applyAlignment="1">
      <alignment horizontal="center"/>
    </xf>
    <xf numFmtId="1" fontId="4" fillId="0" borderId="64" xfId="0" applyNumberFormat="1" applyFont="1" applyBorder="1" applyAlignment="1">
      <alignment horizontal="center"/>
    </xf>
    <xf numFmtId="0" fontId="4" fillId="0" borderId="62" xfId="0" applyFont="1" applyBorder="1" applyAlignment="1">
      <alignment horizontal="center"/>
    </xf>
    <xf numFmtId="0" fontId="4" fillId="0" borderId="63" xfId="0" applyFont="1" applyBorder="1" applyAlignment="1">
      <alignment horizontal="center"/>
    </xf>
    <xf numFmtId="0" fontId="4" fillId="0" borderId="64" xfId="0" applyFont="1" applyBorder="1" applyAlignment="1">
      <alignment horizontal="center"/>
    </xf>
    <xf numFmtId="0" fontId="4" fillId="0" borderId="29" xfId="0" applyFont="1" applyBorder="1"/>
    <xf numFmtId="0" fontId="4" fillId="0" borderId="63" xfId="0" applyFont="1" applyBorder="1"/>
    <xf numFmtId="0" fontId="4" fillId="0" borderId="64" xfId="0" applyFont="1" applyBorder="1"/>
    <xf numFmtId="172" fontId="6" fillId="0" borderId="14" xfId="0" applyNumberFormat="1" applyFont="1" applyBorder="1" applyAlignment="1">
      <alignment horizontal="right"/>
    </xf>
    <xf numFmtId="172" fontId="0" fillId="0" borderId="14" xfId="0" applyNumberFormat="1" applyBorder="1" applyAlignment="1">
      <alignment horizontal="right"/>
    </xf>
    <xf numFmtId="0" fontId="2" fillId="0" borderId="6" xfId="0" applyFont="1" applyBorder="1" applyAlignment="1">
      <alignment horizontal="right"/>
    </xf>
    <xf numFmtId="0" fontId="2" fillId="0" borderId="14" xfId="0" applyFont="1" applyBorder="1" applyAlignment="1">
      <alignment horizontal="right"/>
    </xf>
  </cellXfs>
  <cellStyles count="147">
    <cellStyle name="          _x000d__x000a_shell=progman.exe_x000d__x000a_m" xfId="10" xr:uid="{00000000-0005-0000-0000-000000000000}"/>
    <cellStyle name="%" xfId="11" xr:uid="{00000000-0005-0000-0000-000001000000}"/>
    <cellStyle name=",." xfId="12" xr:uid="{00000000-0005-0000-0000-000002000000}"/>
    <cellStyle name="??" xfId="13" xr:uid="{00000000-0005-0000-0000-000003000000}"/>
    <cellStyle name="?? [0.00]_PRODUCT DETAIL Q1" xfId="14" xr:uid="{00000000-0005-0000-0000-000004000000}"/>
    <cellStyle name="?? [0]" xfId="15" xr:uid="{00000000-0005-0000-0000-000005000000}"/>
    <cellStyle name="???? [0.00]_PRODUCT DETAIL Q1" xfId="16" xr:uid="{00000000-0005-0000-0000-000006000000}"/>
    <cellStyle name="????_PRODUCT DETAIL Q1" xfId="17" xr:uid="{00000000-0005-0000-0000-000007000000}"/>
    <cellStyle name="???[0]_Book1" xfId="18" xr:uid="{00000000-0005-0000-0000-000008000000}"/>
    <cellStyle name="???_95" xfId="19" xr:uid="{00000000-0005-0000-0000-000009000000}"/>
    <cellStyle name="??_(????)??????" xfId="20" xr:uid="{00000000-0005-0000-0000-00000A000000}"/>
    <cellStyle name="_BOM-Recipe Create -Amend" xfId="21" xr:uid="{00000000-0005-0000-0000-00000B000000}"/>
    <cellStyle name="_Detail Report-REG &amp; FTH" xfId="22" xr:uid="{00000000-0005-0000-0000-00000C000000}"/>
    <cellStyle name="_Sheet2" xfId="23" xr:uid="{00000000-0005-0000-0000-00000D000000}"/>
    <cellStyle name="_Sheet2_1" xfId="24" xr:uid="{00000000-0005-0000-0000-00000E000000}"/>
    <cellStyle name="_Sheet3" xfId="25" xr:uid="{00000000-0005-0000-0000-00000F000000}"/>
    <cellStyle name="1" xfId="26" xr:uid="{00000000-0005-0000-0000-000010000000}"/>
    <cellStyle name="18" xfId="27" xr:uid="{00000000-0005-0000-0000-000011000000}"/>
    <cellStyle name="2" xfId="28" xr:uid="{00000000-0005-0000-0000-000012000000}"/>
    <cellStyle name="3" xfId="29" xr:uid="{00000000-0005-0000-0000-000013000000}"/>
    <cellStyle name="4" xfId="30" xr:uid="{00000000-0005-0000-0000-000014000000}"/>
    <cellStyle name="6" xfId="31" xr:uid="{00000000-0005-0000-0000-000015000000}"/>
    <cellStyle name="ÅëÈ­ [0]_¿ì¹°Åë" xfId="32" xr:uid="{00000000-0005-0000-0000-000016000000}"/>
    <cellStyle name="AeE­ [0]_INQUIRY ¿µ¾÷AßAø " xfId="33" xr:uid="{00000000-0005-0000-0000-000017000000}"/>
    <cellStyle name="ÅëÈ­ [0]_S" xfId="34" xr:uid="{00000000-0005-0000-0000-000018000000}"/>
    <cellStyle name="ÅëÈ­_¿ì¹°Åë" xfId="35" xr:uid="{00000000-0005-0000-0000-000019000000}"/>
    <cellStyle name="AeE­_INQUIRY ¿µ¾÷AßAø " xfId="36" xr:uid="{00000000-0005-0000-0000-00001A000000}"/>
    <cellStyle name="ÅëÈ­_S" xfId="37" xr:uid="{00000000-0005-0000-0000-00001B000000}"/>
    <cellStyle name="APPEAR" xfId="38" xr:uid="{00000000-0005-0000-0000-00001C000000}"/>
    <cellStyle name="ÄÞ¸¶ [0]_¿ì¹°Åë" xfId="39" xr:uid="{00000000-0005-0000-0000-00001D000000}"/>
    <cellStyle name="AÞ¸¶ [0]_INQUIRY ¿?¾÷AßAø " xfId="40" xr:uid="{00000000-0005-0000-0000-00001E000000}"/>
    <cellStyle name="ÄÞ¸¶ [0]_S" xfId="41" xr:uid="{00000000-0005-0000-0000-00001F000000}"/>
    <cellStyle name="ÄÞ¸¶_¿ì¹°Åë" xfId="42" xr:uid="{00000000-0005-0000-0000-000020000000}"/>
    <cellStyle name="AÞ¸¶_INQUIRY ¿?¾÷AßAø " xfId="43" xr:uid="{00000000-0005-0000-0000-000021000000}"/>
    <cellStyle name="ÄÞ¸¶_S" xfId="44" xr:uid="{00000000-0005-0000-0000-000022000000}"/>
    <cellStyle name="BKWmas" xfId="45" xr:uid="{00000000-0005-0000-0000-000023000000}"/>
    <cellStyle name="Blue" xfId="46" xr:uid="{00000000-0005-0000-0000-000024000000}"/>
    <cellStyle name="C?AØ_¿?¾÷CoE² " xfId="47" xr:uid="{00000000-0005-0000-0000-000025000000}"/>
    <cellStyle name="Ç¥ÁØ_´çÃÊ±¸ÀÔ»ý»ê" xfId="48" xr:uid="{00000000-0005-0000-0000-000026000000}"/>
    <cellStyle name="C￥AØ_¿μ¾÷CoE² " xfId="49" xr:uid="{00000000-0005-0000-0000-000027000000}"/>
    <cellStyle name="Ç¥ÁØ_S" xfId="50" xr:uid="{00000000-0005-0000-0000-000028000000}"/>
    <cellStyle name="Co. Names" xfId="51" xr:uid="{00000000-0005-0000-0000-000029000000}"/>
    <cellStyle name="Co. Names - Bold" xfId="52" xr:uid="{00000000-0005-0000-0000-00002A000000}"/>
    <cellStyle name="Comma0" xfId="53" xr:uid="{00000000-0005-0000-0000-00002C000000}"/>
    <cellStyle name="Currency0" xfId="54" xr:uid="{00000000-0005-0000-0000-00002D000000}"/>
    <cellStyle name="Date" xfId="55" xr:uid="{00000000-0005-0000-0000-00002E000000}"/>
    <cellStyle name="Dezimal [0]_2002 fcast 12b" xfId="56" xr:uid="{00000000-0005-0000-0000-00002F000000}"/>
    <cellStyle name="Dezimal_2002 fcast 12b" xfId="57" xr:uid="{00000000-0005-0000-0000-000030000000}"/>
    <cellStyle name="Euro" xfId="58" xr:uid="{00000000-0005-0000-0000-000031000000}"/>
    <cellStyle name="Fixed" xfId="59" xr:uid="{00000000-0005-0000-0000-000032000000}"/>
    <cellStyle name="Footnotes" xfId="60" xr:uid="{00000000-0005-0000-0000-000033000000}"/>
    <cellStyle name="fred" xfId="61" xr:uid="{00000000-0005-0000-0000-000034000000}"/>
    <cellStyle name="Header1" xfId="62" xr:uid="{00000000-0005-0000-0000-000035000000}"/>
    <cellStyle name="Header2" xfId="63" xr:uid="{00000000-0005-0000-0000-000036000000}"/>
    <cellStyle name="HIDE" xfId="64" xr:uid="{00000000-0005-0000-0000-000037000000}"/>
    <cellStyle name="Hiperłącze 2" xfId="7" xr:uid="{00000000-0005-0000-0000-000001000000}"/>
    <cellStyle name="in" xfId="65" xr:uid="{00000000-0005-0000-0000-000038000000}"/>
    <cellStyle name="m" xfId="66" xr:uid="{00000000-0005-0000-0000-000039000000}"/>
    <cellStyle name="MARK" xfId="67" xr:uid="{00000000-0005-0000-0000-00003A000000}"/>
    <cellStyle name="Migliaia (0)_Draft Monthly Report 0202" xfId="68" xr:uid="{00000000-0005-0000-0000-00003B000000}"/>
    <cellStyle name="Migliaia_EMR 0202 €" xfId="69" xr:uid="{00000000-0005-0000-0000-00003C000000}"/>
    <cellStyle name="Milliers [0]_1-Dtld P&amp;L QTD" xfId="70" xr:uid="{00000000-0005-0000-0000-00003D000000}"/>
    <cellStyle name="Milliers_1-Dtld P&amp;L QTD" xfId="71" xr:uid="{00000000-0005-0000-0000-00003E000000}"/>
    <cellStyle name="Monétaire [0]_1-Dtld P&amp;L QTD" xfId="72" xr:uid="{00000000-0005-0000-0000-00003F000000}"/>
    <cellStyle name="Monétaire_1-Dtld P&amp;L QTD" xfId="73" xr:uid="{00000000-0005-0000-0000-000040000000}"/>
    <cellStyle name="n" xfId="74" xr:uid="{00000000-0005-0000-0000-000041000000}"/>
    <cellStyle name="Nor}al" xfId="75" xr:uid="{00000000-0005-0000-0000-000042000000}"/>
    <cellStyle name="Normal" xfId="0" builtinId="0"/>
    <cellStyle name="Normal - Formatmall1" xfId="76" xr:uid="{00000000-0005-0000-0000-000044000000}"/>
    <cellStyle name="Normal - Formatmall2" xfId="77" xr:uid="{00000000-0005-0000-0000-000045000000}"/>
    <cellStyle name="Normal - Formatmall3" xfId="78" xr:uid="{00000000-0005-0000-0000-000046000000}"/>
    <cellStyle name="Normal - Formatmall4" xfId="79" xr:uid="{00000000-0005-0000-0000-000047000000}"/>
    <cellStyle name="Normal - Formatmall5" xfId="80" xr:uid="{00000000-0005-0000-0000-000048000000}"/>
    <cellStyle name="Normal - Formatmall6" xfId="81" xr:uid="{00000000-0005-0000-0000-000049000000}"/>
    <cellStyle name="Normal - Formatmall7" xfId="82" xr:uid="{00000000-0005-0000-0000-00004A000000}"/>
    <cellStyle name="Normal - Formatmall8" xfId="83" xr:uid="{00000000-0005-0000-0000-00004B000000}"/>
    <cellStyle name="Normal - Style1" xfId="84" xr:uid="{00000000-0005-0000-0000-00004C000000}"/>
    <cellStyle name="Normal 2" xfId="1" xr:uid="{00000000-0005-0000-0000-000001000000}"/>
    <cellStyle name="Normal 3" xfId="4" xr:uid="{00000000-0005-0000-0000-000031000000}"/>
    <cellStyle name="Normal 4" xfId="3" xr:uid="{00000000-0005-0000-0000-000001000000}"/>
    <cellStyle name="Normal 5" xfId="144" xr:uid="{00000000-0005-0000-0000-000050000000}"/>
    <cellStyle name="Normal 5 2" xfId="146" xr:uid="{00000000-0005-0000-0000-000051000000}"/>
    <cellStyle name="Normal 6" xfId="145" xr:uid="{00000000-0005-0000-0000-000052000000}"/>
    <cellStyle name="Normal 7" xfId="2" xr:uid="{00000000-0005-0000-0000-000073000000}"/>
    <cellStyle name="Normale_EMR 0202" xfId="85" xr:uid="{00000000-0005-0000-0000-000055000000}"/>
    <cellStyle name="Normalny 2" xfId="9" xr:uid="{00000000-0005-0000-0000-000005000000}"/>
    <cellStyle name="Normalny 3" xfId="8" xr:uid="{00000000-0005-0000-0000-000006000000}"/>
    <cellStyle name="Normalny 4" xfId="6" xr:uid="{00000000-0005-0000-0000-000007000000}"/>
    <cellStyle name="Normalny 5" xfId="5" xr:uid="{00000000-0005-0000-0000-000008000000}"/>
    <cellStyle name="Numbers" xfId="86" xr:uid="{00000000-0005-0000-0000-000056000000}"/>
    <cellStyle name="Numbers - Bold" xfId="87" xr:uid="{00000000-0005-0000-0000-000057000000}"/>
    <cellStyle name="Numbers - Bold - Italic" xfId="88" xr:uid="{00000000-0005-0000-0000-000058000000}"/>
    <cellStyle name="Numbers - Large" xfId="89" xr:uid="{00000000-0005-0000-0000-000059000000}"/>
    <cellStyle name="Numbers_matrix" xfId="90" xr:uid="{00000000-0005-0000-0000-00005A000000}"/>
    <cellStyle name="oft Excel]_x000d__x000a_Comment=The open=/f lines load custom functions into the Paste Function list._x000d__x000a_Maximized=2_x000d__x000a_Basics=1_x000d__x000a_A" xfId="91" xr:uid="{00000000-0005-0000-0000-00005B000000}"/>
    <cellStyle name="oft Excel]_x000d__x000a_Comment=The open=/f lines load custom functions into the Paste Function list._x000d__x000a_Maximized=3_x000d__x000a_Basics=1_x000d__x000a_A" xfId="92" xr:uid="{00000000-0005-0000-0000-00005C000000}"/>
    <cellStyle name="Ongedefinieerd" xfId="93" xr:uid="{00000000-0005-0000-0000-00005D000000}"/>
    <cellStyle name="OUTPUT AMOUNTS" xfId="94" xr:uid="{00000000-0005-0000-0000-00005E000000}"/>
    <cellStyle name="OUTPUT COLUMN HEADINGS" xfId="95" xr:uid="{00000000-0005-0000-0000-00005F000000}"/>
    <cellStyle name="OUTPUT LINE ITEMS" xfId="96" xr:uid="{00000000-0005-0000-0000-000060000000}"/>
    <cellStyle name="OUTPUT REPORT HEADING" xfId="97" xr:uid="{00000000-0005-0000-0000-000061000000}"/>
    <cellStyle name="OUTPUT REPORT TITLE" xfId="98" xr:uid="{00000000-0005-0000-0000-000062000000}"/>
    <cellStyle name="Percentage" xfId="99" xr:uid="{00000000-0005-0000-0000-000063000000}"/>
    <cellStyle name="r" xfId="100" xr:uid="{00000000-0005-0000-0000-000064000000}"/>
    <cellStyle name="rtot" xfId="101" xr:uid="{00000000-0005-0000-0000-000065000000}"/>
    <cellStyle name="s" xfId="102" xr:uid="{00000000-0005-0000-0000-000066000000}"/>
    <cellStyle name="s]_x000d__x000a_spooler=yes_x000d__x000a_load=_x000d__x000a_Beep=yes_x000d__x000a_NullPort=None_x000d__x000a_BorderWidth=3_x000d__x000a_CursorBlinkRate=1200_x000d__x000a_DoubleClickSpeed=452_x000d__x000a_Programs=co" xfId="103" xr:uid="{00000000-0005-0000-0000-000067000000}"/>
    <cellStyle name="Standard_2002 fcast 12b" xfId="104" xr:uid="{00000000-0005-0000-0000-000068000000}"/>
    <cellStyle name="Style 1" xfId="105" xr:uid="{00000000-0005-0000-0000-000069000000}"/>
    <cellStyle name="t" xfId="106" xr:uid="{00000000-0005-0000-0000-00006A000000}"/>
    <cellStyle name="þ_x001d_ð·_x000c_æþ'_x000d_ßþU_x0001_Ø_x0005_ü_x0014__x0007__x0001__x0001_" xfId="107" xr:uid="{00000000-0005-0000-0000-00006B000000}"/>
    <cellStyle name="Title - PROJECT" xfId="108" xr:uid="{00000000-0005-0000-0000-00006C000000}"/>
    <cellStyle name="Title - Underline" xfId="109" xr:uid="{00000000-0005-0000-0000-00006D000000}"/>
    <cellStyle name="Titles - Col. Headings" xfId="110" xr:uid="{00000000-0005-0000-0000-00006E000000}"/>
    <cellStyle name="Titles - Other" xfId="111" xr:uid="{00000000-0005-0000-0000-00006F000000}"/>
    <cellStyle name="tt" xfId="112" xr:uid="{00000000-0005-0000-0000-000070000000}"/>
    <cellStyle name="Tusental (0)_Blad2" xfId="113" xr:uid="{00000000-0005-0000-0000-000071000000}"/>
    <cellStyle name="Tusental_Blad2" xfId="114" xr:uid="{00000000-0005-0000-0000-000072000000}"/>
    <cellStyle name="VAL_0" xfId="115" xr:uid="{00000000-0005-0000-0000-000073000000}"/>
    <cellStyle name="Valuta (0)_Blad2" xfId="116" xr:uid="{00000000-0005-0000-0000-000074000000}"/>
    <cellStyle name="Währung [0]_2002 fcast 12b" xfId="117" xr:uid="{00000000-0005-0000-0000-000075000000}"/>
    <cellStyle name="Währung_2002 fcast 12b" xfId="118" xr:uid="{00000000-0005-0000-0000-000076000000}"/>
    <cellStyle name="xuan" xfId="119" xr:uid="{00000000-0005-0000-0000-000077000000}"/>
    <cellStyle name=" [0.00]_ Att. 1- Cover" xfId="120" xr:uid="{00000000-0005-0000-0000-000078000000}"/>
    <cellStyle name="_ Att. 1- Cover" xfId="121" xr:uid="{00000000-0005-0000-0000-000079000000}"/>
    <cellStyle name="?_ Att. 1- Cover" xfId="122" xr:uid="{00000000-0005-0000-0000-00007A000000}"/>
    <cellStyle name="똿뗦먛귟 [0.00]_PRODUCT DETAIL Q1" xfId="123" xr:uid="{00000000-0005-0000-0000-00007B000000}"/>
    <cellStyle name="똿뗦먛귟_PRODUCT DETAIL Q1" xfId="124" xr:uid="{00000000-0005-0000-0000-00007C000000}"/>
    <cellStyle name="믅됞 [0.00]_PRODUCT DETAIL Q1" xfId="125" xr:uid="{00000000-0005-0000-0000-00007D000000}"/>
    <cellStyle name="믅됞_PRODUCT DETAIL Q1" xfId="126" xr:uid="{00000000-0005-0000-0000-00007E000000}"/>
    <cellStyle name="백분율_95" xfId="127" xr:uid="{00000000-0005-0000-0000-00007F000000}"/>
    <cellStyle name="뷭?_BOOKSHIP" xfId="128" xr:uid="{00000000-0005-0000-0000-000080000000}"/>
    <cellStyle name="콤마 [0]_1202" xfId="129" xr:uid="{00000000-0005-0000-0000-000081000000}"/>
    <cellStyle name="콤마_1202" xfId="130" xr:uid="{00000000-0005-0000-0000-000082000000}"/>
    <cellStyle name="통화 [0]_1202" xfId="131" xr:uid="{00000000-0005-0000-0000-000083000000}"/>
    <cellStyle name="통화_1202" xfId="132" xr:uid="{00000000-0005-0000-0000-000084000000}"/>
    <cellStyle name="표준_(정보부문)월별인원계획" xfId="133" xr:uid="{00000000-0005-0000-0000-000085000000}"/>
    <cellStyle name="一般_00Q3902REV.1" xfId="134" xr:uid="{00000000-0005-0000-0000-000086000000}"/>
    <cellStyle name="千分位[0]_00Q3902REV.1" xfId="135" xr:uid="{00000000-0005-0000-0000-000087000000}"/>
    <cellStyle name="千分位_00Q3902REV.1" xfId="136" xr:uid="{00000000-0005-0000-0000-000088000000}"/>
    <cellStyle name="桁区切り [0.00]_7月5日提出（HZM）" xfId="137" xr:uid="{00000000-0005-0000-0000-000089000000}"/>
    <cellStyle name="桁区切り_08-00 NET Summary" xfId="138" xr:uid="{00000000-0005-0000-0000-00008A000000}"/>
    <cellStyle name="標準_(A1)BOQ " xfId="139" xr:uid="{00000000-0005-0000-0000-00008B000000}"/>
    <cellStyle name="貨幣 [0]_00Q3902REV.1" xfId="140" xr:uid="{00000000-0005-0000-0000-00008C000000}"/>
    <cellStyle name="貨幣[0]_BRE" xfId="141" xr:uid="{00000000-0005-0000-0000-00008D000000}"/>
    <cellStyle name="貨幣_00Q3902REV.1" xfId="142" xr:uid="{00000000-0005-0000-0000-00008E000000}"/>
    <cellStyle name="非表示" xfId="143" xr:uid="{00000000-0005-0000-0000-00008F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cid:image002.png@01D38BB9.D0F9D18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cid:image002.png@01D38BB9.D0F9D180"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cid:image002.png@01D38BB9.D0F9D180" TargetMode="Externa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cid:image002.png@01D38BB9.D0F9D18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71120</xdr:colOff>
      <xdr:row>1</xdr:row>
      <xdr:rowOff>142240</xdr:rowOff>
    </xdr:from>
    <xdr:to>
      <xdr:col>0</xdr:col>
      <xdr:colOff>2731008</xdr:colOff>
      <xdr:row>1</xdr:row>
      <xdr:rowOff>660400</xdr:rowOff>
    </xdr:to>
    <xdr:pic>
      <xdr:nvPicPr>
        <xdr:cNvPr id="3" name="Picture 3" descr="KraftHeinzNewLogo2">
          <a:extLst>
            <a:ext uri="{FF2B5EF4-FFF2-40B4-BE49-F238E27FC236}">
              <a16:creationId xmlns:a16="http://schemas.microsoft.com/office/drawing/2014/main" id="{D7461926-C1AE-421B-9B08-21990E2B60D3}"/>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71120" y="345440"/>
          <a:ext cx="2659888" cy="5181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71120</xdr:colOff>
      <xdr:row>1</xdr:row>
      <xdr:rowOff>132080</xdr:rowOff>
    </xdr:from>
    <xdr:to>
      <xdr:col>0</xdr:col>
      <xdr:colOff>2731008</xdr:colOff>
      <xdr:row>1</xdr:row>
      <xdr:rowOff>650240</xdr:rowOff>
    </xdr:to>
    <xdr:pic>
      <xdr:nvPicPr>
        <xdr:cNvPr id="3" name="Picture 3" descr="KraftHeinzNewLogo2">
          <a:extLst>
            <a:ext uri="{FF2B5EF4-FFF2-40B4-BE49-F238E27FC236}">
              <a16:creationId xmlns:a16="http://schemas.microsoft.com/office/drawing/2014/main" id="{D887B33D-3967-4242-B509-0AE2D6DD11F1}"/>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71120" y="335280"/>
          <a:ext cx="2659888" cy="5181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60960</xdr:colOff>
      <xdr:row>1</xdr:row>
      <xdr:rowOff>132080</xdr:rowOff>
    </xdr:from>
    <xdr:to>
      <xdr:col>0</xdr:col>
      <xdr:colOff>2720848</xdr:colOff>
      <xdr:row>1</xdr:row>
      <xdr:rowOff>650240</xdr:rowOff>
    </xdr:to>
    <xdr:pic>
      <xdr:nvPicPr>
        <xdr:cNvPr id="3" name="Picture 3" descr="KraftHeinzNewLogo2">
          <a:extLst>
            <a:ext uri="{FF2B5EF4-FFF2-40B4-BE49-F238E27FC236}">
              <a16:creationId xmlns:a16="http://schemas.microsoft.com/office/drawing/2014/main" id="{A7CF7C25-90D4-4DA8-AE98-D104E3DD49F1}"/>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60960" y="335280"/>
          <a:ext cx="2659888" cy="5181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71120</xdr:colOff>
      <xdr:row>1</xdr:row>
      <xdr:rowOff>142240</xdr:rowOff>
    </xdr:from>
    <xdr:to>
      <xdr:col>0</xdr:col>
      <xdr:colOff>2731008</xdr:colOff>
      <xdr:row>1</xdr:row>
      <xdr:rowOff>660400</xdr:rowOff>
    </xdr:to>
    <xdr:pic>
      <xdr:nvPicPr>
        <xdr:cNvPr id="2" name="Picture 3" descr="KraftHeinzNewLogo2">
          <a:extLst>
            <a:ext uri="{FF2B5EF4-FFF2-40B4-BE49-F238E27FC236}">
              <a16:creationId xmlns:a16="http://schemas.microsoft.com/office/drawing/2014/main" id="{6ED051B8-1F52-42F9-8915-2D8A4F9D5C0F}"/>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71120" y="533266"/>
          <a:ext cx="2659888" cy="5181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75"/>
  <sheetViews>
    <sheetView view="pageBreakPreview" zoomScale="66" zoomScaleNormal="100" zoomScaleSheetLayoutView="66" workbookViewId="0">
      <selection activeCell="B4" sqref="B4:E4"/>
    </sheetView>
  </sheetViews>
  <sheetFormatPr baseColWidth="10" defaultColWidth="9.140625" defaultRowHeight="12.75"/>
  <cols>
    <col min="1" max="1" width="46.140625" customWidth="1"/>
    <col min="2" max="2" width="23.5703125" customWidth="1"/>
    <col min="3" max="3" width="26.42578125" customWidth="1"/>
    <col min="4" max="4" width="26.5703125" customWidth="1"/>
    <col min="5" max="5" width="23.5703125" customWidth="1"/>
  </cols>
  <sheetData>
    <row r="1" spans="1:8" ht="30.6" customHeight="1" thickBot="1">
      <c r="B1" s="181" t="s">
        <v>0</v>
      </c>
      <c r="C1" s="182"/>
      <c r="D1" s="62" t="s">
        <v>1</v>
      </c>
      <c r="E1" s="19">
        <v>45308</v>
      </c>
    </row>
    <row r="2" spans="1:8" ht="57" customHeight="1" thickBot="1">
      <c r="B2" s="211" t="s">
        <v>2</v>
      </c>
      <c r="C2" s="212"/>
      <c r="D2" s="213"/>
      <c r="E2" s="214"/>
    </row>
    <row r="3" spans="1:8" ht="18.75" thickBot="1">
      <c r="A3" s="2" t="s">
        <v>3</v>
      </c>
      <c r="B3" s="215" t="s">
        <v>4</v>
      </c>
      <c r="C3" s="216"/>
      <c r="D3" s="217"/>
      <c r="E3" s="218"/>
    </row>
    <row r="4" spans="1:8" ht="18.600000000000001" customHeight="1" thickBot="1">
      <c r="A4" s="2" t="s">
        <v>5</v>
      </c>
      <c r="B4" s="228" t="s">
        <v>6</v>
      </c>
      <c r="C4" s="229"/>
      <c r="D4" s="217"/>
      <c r="E4" s="218"/>
    </row>
    <row r="5" spans="1:8" ht="18.75" customHeight="1" thickBot="1">
      <c r="A5" s="2" t="s">
        <v>7</v>
      </c>
      <c r="B5" s="228" t="s">
        <v>8</v>
      </c>
      <c r="C5" s="229"/>
      <c r="D5" s="217"/>
      <c r="E5" s="218"/>
    </row>
    <row r="6" spans="1:8" ht="42.6" customHeight="1" thickBot="1">
      <c r="A6" s="2" t="s">
        <v>9</v>
      </c>
      <c r="B6" s="55" t="s">
        <v>10</v>
      </c>
      <c r="C6" s="121">
        <v>8715700120768</v>
      </c>
      <c r="D6" s="75" t="s">
        <v>11</v>
      </c>
      <c r="E6" s="120" t="s">
        <v>12</v>
      </c>
    </row>
    <row r="7" spans="1:8" s="157" customFormat="1" ht="18.75" customHeight="1" thickBot="1">
      <c r="A7" s="154" t="s">
        <v>13</v>
      </c>
      <c r="B7" s="155" t="s">
        <v>14</v>
      </c>
      <c r="C7" s="155" t="s">
        <v>15</v>
      </c>
      <c r="D7" s="155" t="s">
        <v>16</v>
      </c>
      <c r="E7" s="156" t="s">
        <v>17</v>
      </c>
    </row>
    <row r="8" spans="1:8" s="157" customFormat="1" ht="18.75" customHeight="1" thickBot="1">
      <c r="A8" s="154" t="s">
        <v>18</v>
      </c>
      <c r="B8" s="155" t="s">
        <v>19</v>
      </c>
      <c r="C8" s="155" t="s">
        <v>20</v>
      </c>
      <c r="D8" s="155" t="s">
        <v>21</v>
      </c>
      <c r="E8" s="156" t="s">
        <v>22</v>
      </c>
    </row>
    <row r="9" spans="1:8" ht="79.349999999999994" customHeight="1" thickBot="1">
      <c r="A9" s="2" t="s">
        <v>23</v>
      </c>
      <c r="B9" s="203" t="s">
        <v>24</v>
      </c>
      <c r="C9" s="204"/>
      <c r="D9" s="219"/>
      <c r="E9" s="220"/>
    </row>
    <row r="10" spans="1:8" ht="33" customHeight="1" thickBot="1">
      <c r="A10" s="54" t="s">
        <v>25</v>
      </c>
      <c r="B10" s="225" t="s">
        <v>26</v>
      </c>
      <c r="C10" s="226"/>
      <c r="D10" s="226"/>
      <c r="E10" s="227"/>
    </row>
    <row r="11" spans="1:8" ht="18.75" customHeight="1">
      <c r="A11" s="3" t="s">
        <v>27</v>
      </c>
      <c r="B11" s="221" t="s">
        <v>28</v>
      </c>
      <c r="C11" s="222"/>
      <c r="D11" s="223" t="s">
        <v>29</v>
      </c>
      <c r="E11" s="224"/>
    </row>
    <row r="12" spans="1:8" ht="18.75" customHeight="1">
      <c r="A12" s="4" t="s">
        <v>30</v>
      </c>
      <c r="B12" s="56" t="s">
        <v>31</v>
      </c>
      <c r="C12" s="117" t="s">
        <v>32</v>
      </c>
      <c r="D12" s="118"/>
      <c r="E12" s="20" t="s">
        <v>32</v>
      </c>
    </row>
    <row r="13" spans="1:8" ht="18.75" customHeight="1">
      <c r="A13" s="4" t="s">
        <v>33</v>
      </c>
      <c r="B13" s="56">
        <v>70</v>
      </c>
      <c r="C13" s="60" t="s">
        <v>34</v>
      </c>
      <c r="D13" s="169"/>
      <c r="E13" s="20" t="s">
        <v>34</v>
      </c>
    </row>
    <row r="14" spans="1:8" ht="18.75" customHeight="1">
      <c r="A14" s="4" t="s">
        <v>35</v>
      </c>
      <c r="B14" s="56">
        <v>8.6999999999999993</v>
      </c>
      <c r="C14" s="60" t="s">
        <v>34</v>
      </c>
      <c r="D14" s="169"/>
      <c r="E14" s="20" t="s">
        <v>34</v>
      </c>
      <c r="H14" s="27"/>
    </row>
    <row r="15" spans="1:8" ht="18.75" customHeight="1">
      <c r="A15" s="4" t="s">
        <v>36</v>
      </c>
      <c r="B15" s="137">
        <v>3.7</v>
      </c>
      <c r="C15" s="60" t="s">
        <v>34</v>
      </c>
      <c r="D15" s="169"/>
      <c r="E15" s="20" t="s">
        <v>34</v>
      </c>
      <c r="H15" s="27"/>
    </row>
    <row r="16" spans="1:8" ht="18.75" customHeight="1">
      <c r="A16" s="4" t="s">
        <v>37</v>
      </c>
      <c r="B16" s="137">
        <v>2.4</v>
      </c>
      <c r="C16" s="60" t="s">
        <v>34</v>
      </c>
      <c r="D16" s="169"/>
      <c r="E16" s="20" t="s">
        <v>34</v>
      </c>
    </row>
    <row r="17" spans="1:5" ht="18.75" customHeight="1">
      <c r="A17" s="4" t="s">
        <v>38</v>
      </c>
      <c r="B17" s="56">
        <v>0.9</v>
      </c>
      <c r="C17" s="60" t="s">
        <v>34</v>
      </c>
      <c r="D17" s="169"/>
      <c r="E17" s="20" t="s">
        <v>34</v>
      </c>
    </row>
    <row r="18" spans="1:5" ht="18.600000000000001" customHeight="1">
      <c r="A18" s="4" t="s">
        <v>39</v>
      </c>
      <c r="B18" s="137">
        <v>1</v>
      </c>
      <c r="C18" s="60" t="s">
        <v>34</v>
      </c>
      <c r="D18" s="169"/>
      <c r="E18" s="20" t="s">
        <v>34</v>
      </c>
    </row>
    <row r="19" spans="1:5" ht="18.600000000000001" customHeight="1" thickBot="1">
      <c r="A19" s="4" t="s">
        <v>40</v>
      </c>
      <c r="B19" s="29"/>
      <c r="C19" s="60" t="s">
        <v>34</v>
      </c>
      <c r="D19" s="28"/>
      <c r="E19" s="20" t="s">
        <v>34</v>
      </c>
    </row>
    <row r="20" spans="1:5" ht="54.6" customHeight="1" thickBot="1">
      <c r="A20" s="5" t="s">
        <v>41</v>
      </c>
      <c r="B20" s="177" t="s">
        <v>42</v>
      </c>
      <c r="C20" s="178"/>
      <c r="D20" s="217"/>
      <c r="E20" s="218"/>
    </row>
    <row r="21" spans="1:5" ht="69" customHeight="1" thickBot="1">
      <c r="A21" s="6" t="s">
        <v>43</v>
      </c>
      <c r="B21" s="177" t="s">
        <v>44</v>
      </c>
      <c r="C21" s="178"/>
      <c r="D21" s="217"/>
      <c r="E21" s="218"/>
    </row>
    <row r="22" spans="1:5" ht="18">
      <c r="A22" s="6" t="s">
        <v>45</v>
      </c>
      <c r="B22" s="52" t="s">
        <v>46</v>
      </c>
      <c r="C22" s="183" t="s">
        <v>47</v>
      </c>
      <c r="D22" s="184"/>
      <c r="E22" s="185"/>
    </row>
    <row r="23" spans="1:5" ht="18.75" customHeight="1">
      <c r="A23" s="15" t="s">
        <v>48</v>
      </c>
      <c r="B23" s="56" t="s">
        <v>49</v>
      </c>
      <c r="C23" s="237" t="s">
        <v>50</v>
      </c>
      <c r="D23" s="238"/>
      <c r="E23" s="239"/>
    </row>
    <row r="24" spans="1:5" ht="18.75" customHeight="1">
      <c r="A24" s="15" t="s">
        <v>51</v>
      </c>
      <c r="B24" s="56" t="s">
        <v>52</v>
      </c>
      <c r="C24" s="194" t="s">
        <v>50</v>
      </c>
      <c r="D24" s="195"/>
      <c r="E24" s="196"/>
    </row>
    <row r="25" spans="1:5" ht="18.75" customHeight="1">
      <c r="A25" s="16" t="s">
        <v>53</v>
      </c>
      <c r="B25" s="56" t="s">
        <v>54</v>
      </c>
      <c r="C25" s="194" t="s">
        <v>50</v>
      </c>
      <c r="D25" s="195"/>
      <c r="E25" s="196"/>
    </row>
    <row r="26" spans="1:5" ht="18" customHeight="1">
      <c r="A26" s="15" t="s">
        <v>55</v>
      </c>
      <c r="B26" s="56"/>
      <c r="C26" s="194" t="s">
        <v>56</v>
      </c>
      <c r="D26" s="195"/>
      <c r="E26" s="196"/>
    </row>
    <row r="27" spans="1:5" ht="18">
      <c r="A27" s="15" t="s">
        <v>57</v>
      </c>
      <c r="B27" s="56" t="s">
        <v>58</v>
      </c>
      <c r="C27" s="194" t="s">
        <v>59</v>
      </c>
      <c r="D27" s="195"/>
      <c r="E27" s="196"/>
    </row>
    <row r="28" spans="1:5" ht="18">
      <c r="A28" s="15" t="s">
        <v>60</v>
      </c>
      <c r="B28" s="56" t="s">
        <v>52</v>
      </c>
      <c r="C28" s="197" t="s">
        <v>50</v>
      </c>
      <c r="D28" s="195"/>
      <c r="E28" s="196"/>
    </row>
    <row r="29" spans="1:5" ht="26.45" customHeight="1" thickBot="1">
      <c r="A29" s="66" t="s">
        <v>61</v>
      </c>
      <c r="B29" s="198" t="s">
        <v>62</v>
      </c>
      <c r="C29" s="199"/>
      <c r="D29" s="199"/>
      <c r="E29" s="200"/>
    </row>
    <row r="30" spans="1:5" ht="18">
      <c r="A30" s="5" t="s">
        <v>63</v>
      </c>
      <c r="B30" s="52" t="s">
        <v>46</v>
      </c>
      <c r="C30" s="183" t="s">
        <v>47</v>
      </c>
      <c r="D30" s="184"/>
      <c r="E30" s="185"/>
    </row>
    <row r="31" spans="1:5" ht="18" customHeight="1">
      <c r="A31" s="1" t="s">
        <v>64</v>
      </c>
      <c r="B31" s="57"/>
      <c r="C31" s="209" t="s">
        <v>65</v>
      </c>
      <c r="D31" s="209"/>
      <c r="E31" s="210"/>
    </row>
    <row r="32" spans="1:5" ht="18" customHeight="1">
      <c r="A32" s="1" t="s">
        <v>39</v>
      </c>
      <c r="B32" s="159" t="s">
        <v>66</v>
      </c>
      <c r="C32" s="233" t="s">
        <v>65</v>
      </c>
      <c r="D32" s="233"/>
      <c r="E32" s="234"/>
    </row>
    <row r="33" spans="1:5" ht="18" customHeight="1">
      <c r="A33" s="1" t="s">
        <v>67</v>
      </c>
      <c r="B33" s="159" t="s">
        <v>68</v>
      </c>
      <c r="C33" s="235"/>
      <c r="D33" s="235"/>
      <c r="E33" s="236"/>
    </row>
    <row r="34" spans="1:5" ht="18.75" customHeight="1">
      <c r="A34" s="1" t="s">
        <v>69</v>
      </c>
      <c r="B34" s="159"/>
      <c r="C34" s="235" t="s">
        <v>70</v>
      </c>
      <c r="D34" s="235"/>
      <c r="E34" s="236"/>
    </row>
    <row r="35" spans="1:5" ht="18.75" customHeight="1" thickBot="1">
      <c r="A35" s="1" t="s">
        <v>71</v>
      </c>
      <c r="B35" s="160" t="s">
        <v>72</v>
      </c>
      <c r="C35" s="207" t="s">
        <v>65</v>
      </c>
      <c r="D35" s="207"/>
      <c r="E35" s="208"/>
    </row>
    <row r="36" spans="1:5" ht="18.75" thickBot="1">
      <c r="A36" s="5" t="s">
        <v>73</v>
      </c>
      <c r="B36" s="58" t="s">
        <v>74</v>
      </c>
      <c r="C36" s="163" t="s">
        <v>75</v>
      </c>
      <c r="D36" s="58" t="s">
        <v>76</v>
      </c>
      <c r="E36" s="166" t="s">
        <v>77</v>
      </c>
    </row>
    <row r="37" spans="1:5" ht="66.75" thickBot="1">
      <c r="A37" s="191" t="s">
        <v>62</v>
      </c>
      <c r="B37" s="50" t="s">
        <v>78</v>
      </c>
      <c r="C37" s="162" t="s">
        <v>75</v>
      </c>
      <c r="D37" s="51" t="s">
        <v>79</v>
      </c>
      <c r="E37" s="161" t="s">
        <v>77</v>
      </c>
    </row>
    <row r="38" spans="1:5" ht="24.6" customHeight="1" thickBot="1">
      <c r="A38" s="192"/>
      <c r="B38" s="49" t="s">
        <v>80</v>
      </c>
      <c r="C38" s="162" t="s">
        <v>75</v>
      </c>
      <c r="D38" s="50" t="s">
        <v>81</v>
      </c>
      <c r="E38" s="161" t="s">
        <v>77</v>
      </c>
    </row>
    <row r="39" spans="1:5" ht="35.1" customHeight="1" thickBot="1">
      <c r="A39" s="192"/>
      <c r="B39" s="49" t="s">
        <v>82</v>
      </c>
      <c r="C39" s="165" t="s">
        <v>77</v>
      </c>
      <c r="D39" s="49" t="s">
        <v>83</v>
      </c>
      <c r="E39" s="164" t="s">
        <v>77</v>
      </c>
    </row>
    <row r="40" spans="1:5" ht="18.75" thickBot="1">
      <c r="A40" s="193"/>
      <c r="B40" s="50" t="s">
        <v>84</v>
      </c>
      <c r="C40" s="164" t="s">
        <v>75</v>
      </c>
      <c r="D40" s="47"/>
      <c r="E40" s="48"/>
    </row>
    <row r="41" spans="1:5" ht="36.75" customHeight="1" thickBot="1">
      <c r="A41" s="33" t="s">
        <v>85</v>
      </c>
      <c r="B41" s="203" t="s">
        <v>86</v>
      </c>
      <c r="C41" s="204"/>
      <c r="D41" s="205"/>
      <c r="E41" s="206"/>
    </row>
    <row r="42" spans="1:5" ht="36.75" customHeight="1" thickBot="1">
      <c r="A42" s="7" t="s">
        <v>87</v>
      </c>
      <c r="B42" s="203" t="s">
        <v>88</v>
      </c>
      <c r="C42" s="179"/>
      <c r="D42" s="179"/>
      <c r="E42" s="180"/>
    </row>
    <row r="43" spans="1:5" ht="54.6" customHeight="1" thickBot="1">
      <c r="A43" s="7" t="s">
        <v>89</v>
      </c>
      <c r="B43" s="203" t="s">
        <v>90</v>
      </c>
      <c r="C43" s="179"/>
      <c r="D43" s="179"/>
      <c r="E43" s="180"/>
    </row>
    <row r="44" spans="1:5" ht="36.75" customHeight="1" thickBot="1">
      <c r="A44" s="186" t="s">
        <v>91</v>
      </c>
      <c r="B44" s="108">
        <v>365</v>
      </c>
      <c r="C44" s="107" t="s">
        <v>92</v>
      </c>
      <c r="D44" s="115" t="s">
        <v>93</v>
      </c>
      <c r="E44" s="110" t="s">
        <v>94</v>
      </c>
    </row>
    <row r="45" spans="1:5" ht="36.75" customHeight="1" thickBot="1">
      <c r="A45" s="187"/>
      <c r="B45" s="109">
        <v>56</v>
      </c>
      <c r="C45" s="109" t="s">
        <v>95</v>
      </c>
      <c r="D45" s="150" t="s">
        <v>93</v>
      </c>
      <c r="E45" s="110" t="s">
        <v>96</v>
      </c>
    </row>
    <row r="46" spans="1:5" ht="96.75" customHeight="1" thickBot="1">
      <c r="A46" s="188"/>
      <c r="B46" s="241" t="s">
        <v>97</v>
      </c>
      <c r="C46" s="242"/>
      <c r="D46" s="243"/>
      <c r="E46" s="244"/>
    </row>
    <row r="47" spans="1:5" ht="18.75" customHeight="1">
      <c r="A47" s="186" t="s">
        <v>98</v>
      </c>
      <c r="B47" s="34"/>
      <c r="C47" s="35" t="s">
        <v>99</v>
      </c>
      <c r="D47" s="35" t="s">
        <v>100</v>
      </c>
      <c r="E47" s="36" t="s">
        <v>101</v>
      </c>
    </row>
    <row r="48" spans="1:5" ht="36">
      <c r="A48" s="201"/>
      <c r="B48" s="37" t="s">
        <v>102</v>
      </c>
      <c r="C48" s="138" t="s">
        <v>103</v>
      </c>
      <c r="D48" s="138" t="s">
        <v>104</v>
      </c>
      <c r="E48" s="139"/>
    </row>
    <row r="49" spans="1:5" ht="18.75" customHeight="1">
      <c r="A49" s="201"/>
      <c r="B49" s="38" t="s">
        <v>105</v>
      </c>
      <c r="C49" s="140" t="s">
        <v>106</v>
      </c>
      <c r="D49" s="140" t="s">
        <v>107</v>
      </c>
      <c r="E49" s="141"/>
    </row>
    <row r="50" spans="1:5" ht="18.75" customHeight="1">
      <c r="A50" s="201"/>
      <c r="B50" s="38" t="s">
        <v>108</v>
      </c>
      <c r="C50" s="140" t="s">
        <v>109</v>
      </c>
      <c r="D50" s="140" t="s">
        <v>110</v>
      </c>
      <c r="E50" s="141"/>
    </row>
    <row r="51" spans="1:5" ht="18.75" customHeight="1" thickBot="1">
      <c r="A51" s="202"/>
      <c r="B51" s="39" t="s">
        <v>111</v>
      </c>
      <c r="C51" s="167">
        <v>1</v>
      </c>
      <c r="D51" s="167">
        <v>1</v>
      </c>
      <c r="E51" s="142"/>
    </row>
    <row r="52" spans="1:5" ht="18.75" customHeight="1">
      <c r="A52" s="189" t="s">
        <v>112</v>
      </c>
      <c r="B52" s="72" t="s">
        <v>113</v>
      </c>
      <c r="C52" s="151">
        <v>6</v>
      </c>
      <c r="D52" s="42">
        <v>6</v>
      </c>
      <c r="E52" s="44"/>
    </row>
    <row r="53" spans="1:5" ht="18.600000000000001" customHeight="1">
      <c r="A53" s="190"/>
      <c r="B53" s="73" t="s">
        <v>114</v>
      </c>
      <c r="C53" s="152" t="s">
        <v>115</v>
      </c>
      <c r="D53" s="43" t="s">
        <v>116</v>
      </c>
      <c r="E53" s="45"/>
    </row>
    <row r="54" spans="1:5" ht="18.600000000000001" customHeight="1" thickBot="1">
      <c r="A54" s="190"/>
      <c r="B54" s="74" t="s">
        <v>117</v>
      </c>
      <c r="C54" s="152">
        <v>4</v>
      </c>
      <c r="D54" s="153">
        <v>4</v>
      </c>
      <c r="E54" s="45"/>
    </row>
    <row r="55" spans="1:5" ht="18.75" customHeight="1" thickBot="1">
      <c r="A55" s="33" t="s">
        <v>118</v>
      </c>
      <c r="B55" s="40" t="s">
        <v>119</v>
      </c>
      <c r="C55" s="240" t="s">
        <v>120</v>
      </c>
      <c r="D55" s="231"/>
      <c r="E55" s="232"/>
    </row>
    <row r="56" spans="1:5" ht="39.75" customHeight="1" thickBot="1">
      <c r="A56" s="33" t="s">
        <v>121</v>
      </c>
      <c r="B56" s="230"/>
      <c r="C56" s="231"/>
      <c r="D56" s="231"/>
      <c r="E56" s="232"/>
    </row>
    <row r="57" spans="1:5" ht="18.600000000000001" customHeight="1" thickBot="1">
      <c r="B57" s="177" t="s">
        <v>122</v>
      </c>
      <c r="C57" s="178"/>
      <c r="D57" s="179"/>
      <c r="E57" s="180"/>
    </row>
    <row r="72" spans="1:1">
      <c r="A72" s="46" t="s">
        <v>62</v>
      </c>
    </row>
    <row r="73" spans="1:1">
      <c r="A73" s="46" t="s">
        <v>123</v>
      </c>
    </row>
    <row r="74" spans="1:1">
      <c r="A74" s="46" t="s">
        <v>77</v>
      </c>
    </row>
    <row r="75" spans="1:1">
      <c r="A75" s="46" t="s">
        <v>75</v>
      </c>
    </row>
  </sheetData>
  <mergeCells count="36">
    <mergeCell ref="B56:E56"/>
    <mergeCell ref="B20:E20"/>
    <mergeCell ref="B21:E21"/>
    <mergeCell ref="C32:E32"/>
    <mergeCell ref="C33:E33"/>
    <mergeCell ref="C24:E24"/>
    <mergeCell ref="C23:E23"/>
    <mergeCell ref="C55:E55"/>
    <mergeCell ref="B42:E42"/>
    <mergeCell ref="B43:E43"/>
    <mergeCell ref="B46:E46"/>
    <mergeCell ref="C22:E22"/>
    <mergeCell ref="C34:E34"/>
    <mergeCell ref="B3:E3"/>
    <mergeCell ref="B9:E9"/>
    <mergeCell ref="B11:C11"/>
    <mergeCell ref="D11:E11"/>
    <mergeCell ref="B10:E10"/>
    <mergeCell ref="B4:E4"/>
    <mergeCell ref="B5:E5"/>
    <mergeCell ref="B57:E57"/>
    <mergeCell ref="B1:C1"/>
    <mergeCell ref="C30:E30"/>
    <mergeCell ref="A44:A46"/>
    <mergeCell ref="A52:A54"/>
    <mergeCell ref="A37:A40"/>
    <mergeCell ref="C25:E25"/>
    <mergeCell ref="C26:E26"/>
    <mergeCell ref="C27:E27"/>
    <mergeCell ref="C28:E28"/>
    <mergeCell ref="B29:E29"/>
    <mergeCell ref="A47:A51"/>
    <mergeCell ref="B41:E41"/>
    <mergeCell ref="C35:E35"/>
    <mergeCell ref="C31:E31"/>
    <mergeCell ref="B2:E2"/>
  </mergeCells>
  <phoneticPr fontId="0" type="noConversion"/>
  <dataValidations count="1">
    <dataValidation type="list" showInputMessage="1" showErrorMessage="1" sqref="E36:E39 C36:C40" xr:uid="{00000000-0002-0000-0000-000000000000}">
      <formula1>$A$73:$A$75</formula1>
    </dataValidation>
  </dataValidations>
  <pageMargins left="0.78740157480314965" right="0.23622047244094491" top="0.78740157480314965" bottom="0.78740157480314965" header="0.51181102362204722" footer="0.51181102362204722"/>
  <pageSetup paperSize="9" scale="46" orientation="portrait" horizontalDpi="200" verticalDpi="200" r:id="rId1"/>
  <headerFooter alignWithMargins="0">
    <oddFooter xml:space="preserve">&amp;LPrint date: &amp;D
All the information in this document is based upon the property's of the product when this document was composed. Nothing herein contained shall be construed to imply any warranty or guarantee.  </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57"/>
  <sheetViews>
    <sheetView view="pageBreakPreview" zoomScale="65" zoomScaleNormal="75" zoomScaleSheetLayoutView="65" workbookViewId="0">
      <selection activeCell="B12" sqref="B12"/>
    </sheetView>
  </sheetViews>
  <sheetFormatPr baseColWidth="10" defaultColWidth="9.140625" defaultRowHeight="12.75"/>
  <cols>
    <col min="1" max="1" width="46" customWidth="1"/>
    <col min="2" max="2" width="23.5703125" customWidth="1"/>
    <col min="3" max="3" width="26.42578125" customWidth="1"/>
    <col min="4" max="4" width="28.5703125" customWidth="1"/>
    <col min="5" max="5" width="23.5703125" customWidth="1"/>
  </cols>
  <sheetData>
    <row r="1" spans="1:7" ht="32.1" customHeight="1" thickBot="1">
      <c r="B1" s="181" t="s">
        <v>0</v>
      </c>
      <c r="C1" s="181"/>
      <c r="D1" s="62" t="s">
        <v>124</v>
      </c>
      <c r="E1" s="76">
        <f>IF('EN Com.Spec.'!E1:E1=""," ",'EN Com.Spec.'!E1:E1)</f>
        <v>45308</v>
      </c>
    </row>
    <row r="2" spans="1:7" ht="66" customHeight="1" thickBot="1">
      <c r="B2" s="270" t="s">
        <v>125</v>
      </c>
      <c r="C2" s="271"/>
      <c r="D2" s="272"/>
      <c r="E2" s="273"/>
    </row>
    <row r="3" spans="1:7" ht="18.75" thickBot="1">
      <c r="A3" s="2" t="s">
        <v>126</v>
      </c>
      <c r="B3" s="215" t="s">
        <v>4</v>
      </c>
      <c r="C3" s="216"/>
      <c r="D3" s="217"/>
      <c r="E3" s="218"/>
    </row>
    <row r="4" spans="1:7" ht="18.75" customHeight="1" thickBot="1">
      <c r="A4" s="2" t="s">
        <v>127</v>
      </c>
      <c r="B4" s="228" t="str">
        <f>IF('EN Com.Spec.'!B4:E4=""," ",'EN Com.Spec.'!B4:E4)</f>
        <v>76017182UKI, 76017193EU</v>
      </c>
      <c r="C4" s="229"/>
      <c r="D4" s="179"/>
      <c r="E4" s="180"/>
    </row>
    <row r="5" spans="1:7" ht="18.75" customHeight="1" thickBot="1">
      <c r="A5" s="2" t="s">
        <v>128</v>
      </c>
      <c r="B5" s="228" t="str">
        <f>IF('EN Com.Spec.'!B5:E5=""," ",'EN Com.Spec.'!B5:E5)</f>
        <v>6x875 ml e 855g</v>
      </c>
      <c r="C5" s="229"/>
      <c r="D5" s="179"/>
      <c r="E5" s="180"/>
    </row>
    <row r="6" spans="1:7" ht="37.35" customHeight="1" thickBot="1">
      <c r="A6" s="2" t="s">
        <v>129</v>
      </c>
      <c r="B6" s="143" t="s">
        <v>130</v>
      </c>
      <c r="C6" s="121">
        <f>IF('EN Com.Spec.'!C6:C6=""," ",'EN Com.Spec.'!C6:C6)</f>
        <v>8715700120768</v>
      </c>
      <c r="D6" s="144" t="s">
        <v>131</v>
      </c>
      <c r="E6" s="120" t="str">
        <f>IF('EN Com.Spec.'!E6:E6=""," ",'EN Com.Spec.'!E6:E6)</f>
        <v xml:space="preserve">5000157139214, 
08715700218786 </v>
      </c>
    </row>
    <row r="7" spans="1:7" ht="18.75" customHeight="1" thickBot="1">
      <c r="A7" s="53" t="s">
        <v>132</v>
      </c>
      <c r="B7" s="41" t="str">
        <f>IF('EN Com.Spec.'!B7:B7=""," ",'EN Com.Spec.'!B7:E7)</f>
        <v>Unit: 855 g</v>
      </c>
      <c r="C7" s="41" t="str">
        <f>IF('EN Com.Spec.'!C7:C7=""," ",'EN Com.Spec.'!C7:F7)</f>
        <v>Case: 5,13 kg</v>
      </c>
      <c r="D7" s="41" t="str">
        <f>IF('EN Com.Spec.'!D7:D7=""," ",'EN Com.Spec.'!D7:D7)</f>
        <v>Pallet UKI: 574,6 kg</v>
      </c>
      <c r="E7" s="41" t="str">
        <f>IF('EN Com.Spec.'!E7:E7=""," ",'EN Com.Spec.'!E7:E7)</f>
        <v>pallet EU: 451,4 kg</v>
      </c>
    </row>
    <row r="8" spans="1:7" ht="18.75" customHeight="1" thickBot="1">
      <c r="A8" s="53" t="s">
        <v>133</v>
      </c>
      <c r="B8" s="41" t="str">
        <f>IF('EN Com.Spec.'!B8:B8=""," ",'EN Com.Spec.'!B8:B8)</f>
        <v>Unit: 904,5 g</v>
      </c>
      <c r="C8" s="41" t="str">
        <f>IF('EN Com.Spec.'!C8:C8=""," ",'EN Com.Spec.'!C8:C8)</f>
        <v>Case: 5,5 kg</v>
      </c>
      <c r="D8" s="41" t="str">
        <f>IF('EN Com.Spec.'!D8:D8=""," ",'EN Com.Spec.'!D8:D8)</f>
        <v>Pallet UKI: 647,8 kg</v>
      </c>
      <c r="E8" s="41" t="str">
        <f>IF('EN Com.Spec.'!E8:E8=""," ",'EN Com.Spec.'!E8:E8)</f>
        <v>pallet EU: 510,4 kg</v>
      </c>
    </row>
    <row r="9" spans="1:7" ht="72" customHeight="1" thickBot="1">
      <c r="A9" s="2" t="s">
        <v>134</v>
      </c>
      <c r="B9" s="251" t="s">
        <v>135</v>
      </c>
      <c r="C9" s="252"/>
      <c r="D9" s="253"/>
      <c r="E9" s="254"/>
    </row>
    <row r="10" spans="1:7" ht="33" customHeight="1" thickBot="1">
      <c r="A10" s="54" t="s">
        <v>136</v>
      </c>
      <c r="B10" s="280" t="s">
        <v>137</v>
      </c>
      <c r="C10" s="281"/>
      <c r="D10" s="281"/>
      <c r="E10" s="282"/>
    </row>
    <row r="11" spans="1:7" ht="18.75" customHeight="1">
      <c r="A11" s="3" t="s">
        <v>138</v>
      </c>
      <c r="B11" s="221" t="s">
        <v>28</v>
      </c>
      <c r="C11" s="266"/>
      <c r="D11" s="30" t="s">
        <v>139</v>
      </c>
      <c r="E11" s="168"/>
    </row>
    <row r="12" spans="1:7" ht="18.75" customHeight="1">
      <c r="A12" s="4" t="s">
        <v>140</v>
      </c>
      <c r="B12" s="56" t="str">
        <f>IF('EN Com.Spec.'!B12:B12=""," ",'EN Com.Spec.'!B12:B12)</f>
        <v>2666 / 648</v>
      </c>
      <c r="C12" s="60" t="str">
        <f>'EN Com.Spec.'!C12:D12</f>
        <v>kJ/kcal</v>
      </c>
      <c r="D12" s="169" t="str">
        <f>IF('EN Com.Spec.'!D12:D12=""," ",'EN Com.Spec.'!D12:D12)</f>
        <v xml:space="preserve"> </v>
      </c>
      <c r="E12" s="20" t="str">
        <f>'EN Com.Spec.'!E12:F12</f>
        <v>kJ/kcal</v>
      </c>
    </row>
    <row r="13" spans="1:7" ht="18.75" customHeight="1">
      <c r="A13" s="4" t="s">
        <v>141</v>
      </c>
      <c r="B13" s="56">
        <f>IF('EN Com.Spec.'!B13:B13=""," ",'EN Com.Spec.'!B13:B13)</f>
        <v>70</v>
      </c>
      <c r="C13" s="60" t="str">
        <f>'EN Com.Spec.'!C13:D13</f>
        <v>g</v>
      </c>
      <c r="D13" s="169" t="str">
        <f>IF('EN Com.Spec.'!D13:D13=""," ",'EN Com.Spec.'!D13:D13)</f>
        <v xml:space="preserve"> </v>
      </c>
      <c r="E13" s="20" t="str">
        <f>'EN Com.Spec.'!E13:F13</f>
        <v>g</v>
      </c>
    </row>
    <row r="14" spans="1:7" ht="18.75" customHeight="1">
      <c r="A14" s="4" t="s">
        <v>142</v>
      </c>
      <c r="B14" s="56">
        <f>IF('EN Com.Spec.'!B14:B14=""," ",'EN Com.Spec.'!B14:B14)</f>
        <v>8.6999999999999993</v>
      </c>
      <c r="C14" s="60" t="str">
        <f>'EN Com.Spec.'!C14:D14</f>
        <v>g</v>
      </c>
      <c r="D14" s="169" t="str">
        <f>IF('EN Com.Spec.'!D14:D14=""," ",'EN Com.Spec.'!D14:D14)</f>
        <v xml:space="preserve"> </v>
      </c>
      <c r="E14" s="20" t="str">
        <f>'EN Com.Spec.'!E14:F14</f>
        <v>g</v>
      </c>
    </row>
    <row r="15" spans="1:7" ht="18.75" customHeight="1">
      <c r="A15" s="4" t="s">
        <v>143</v>
      </c>
      <c r="B15" s="56">
        <f>IF('EN Com.Spec.'!B15:B15=""," ",'EN Com.Spec.'!B15:B15)</f>
        <v>3.7</v>
      </c>
      <c r="C15" s="60" t="str">
        <f>'EN Com.Spec.'!C15:D15</f>
        <v>g</v>
      </c>
      <c r="D15" s="169" t="str">
        <f>IF('EN Com.Spec.'!D15:D15=""," ",'EN Com.Spec.'!D15:D15)</f>
        <v xml:space="preserve"> </v>
      </c>
      <c r="E15" s="20" t="str">
        <f>'EN Com.Spec.'!E15:F15</f>
        <v>g</v>
      </c>
    </row>
    <row r="16" spans="1:7" ht="18.75" customHeight="1">
      <c r="A16" s="4" t="s">
        <v>144</v>
      </c>
      <c r="B16" s="56">
        <f>IF('EN Com.Spec.'!B16:B16=""," ",'EN Com.Spec.'!B16:B16)</f>
        <v>2.4</v>
      </c>
      <c r="C16" s="60" t="str">
        <f>'EN Com.Spec.'!C16:D16</f>
        <v>g</v>
      </c>
      <c r="D16" s="169" t="str">
        <f>IF('EN Com.Spec.'!D16:D16=""," ",'EN Com.Spec.'!D16:D16)</f>
        <v xml:space="preserve"> </v>
      </c>
      <c r="E16" s="20" t="str">
        <f>'EN Com.Spec.'!E16:F16</f>
        <v>g</v>
      </c>
      <c r="G16" s="27"/>
    </row>
    <row r="17" spans="1:7" ht="18.75" customHeight="1">
      <c r="A17" s="4" t="s">
        <v>145</v>
      </c>
      <c r="B17" s="56">
        <f>IF('EN Com.Spec.'!B17:B17=""," ",'EN Com.Spec.'!B17:B17)</f>
        <v>0.9</v>
      </c>
      <c r="C17" s="60" t="str">
        <f>'EN Com.Spec.'!C17:D17</f>
        <v>g</v>
      </c>
      <c r="D17" s="169" t="str">
        <f>IF('EN Com.Spec.'!D17:D17=""," ",'EN Com.Spec.'!D17:D17)</f>
        <v xml:space="preserve"> </v>
      </c>
      <c r="E17" s="20" t="str">
        <f>'EN Com.Spec.'!E17:F17</f>
        <v>g</v>
      </c>
      <c r="G17" s="27"/>
    </row>
    <row r="18" spans="1:7" ht="19.350000000000001" customHeight="1">
      <c r="A18" s="4" t="s">
        <v>146</v>
      </c>
      <c r="B18" s="137">
        <f>IF('EN Com.Spec.'!B18:B18=""," ",'EN Com.Spec.'!B18:B18)</f>
        <v>1</v>
      </c>
      <c r="C18" s="60" t="str">
        <f>'EN Com.Spec.'!C18:D18</f>
        <v>g</v>
      </c>
      <c r="D18" s="169" t="str">
        <f>IF('EN Com.Spec.'!D18:D18=""," ",'EN Com.Spec.'!D18:D18)</f>
        <v xml:space="preserve"> </v>
      </c>
      <c r="E18" s="20" t="str">
        <f>'EN Com.Spec.'!E18:F18</f>
        <v>g</v>
      </c>
    </row>
    <row r="19" spans="1:7" ht="18.75" thickBot="1">
      <c r="A19" s="24" t="s">
        <v>147</v>
      </c>
      <c r="B19" s="56" t="str">
        <f>IF('EN Com.Spec.'!B19:B19=""," ",'EN Com.Spec.'!B19:B19)</f>
        <v xml:space="preserve"> </v>
      </c>
      <c r="C19" s="25" t="str">
        <f>'EN Com.Spec.'!C19:D19</f>
        <v>g</v>
      </c>
      <c r="D19" s="169" t="str">
        <f>IF('EN Com.Spec.'!D19:D19=""," ",'EN Com.Spec.'!D19:D19)</f>
        <v xml:space="preserve"> </v>
      </c>
      <c r="E19" s="23" t="str">
        <f>'EN Com.Spec.'!E19:F19</f>
        <v>g</v>
      </c>
    </row>
    <row r="20" spans="1:7" ht="45.6" customHeight="1" thickBot="1">
      <c r="A20" s="5" t="s">
        <v>148</v>
      </c>
      <c r="B20" s="274" t="s">
        <v>149</v>
      </c>
      <c r="C20" s="275"/>
      <c r="D20" s="276"/>
      <c r="E20" s="277"/>
    </row>
    <row r="21" spans="1:7" ht="33" customHeight="1" thickBot="1">
      <c r="A21" s="6" t="s">
        <v>150</v>
      </c>
      <c r="B21" s="274" t="s">
        <v>151</v>
      </c>
      <c r="C21" s="275"/>
      <c r="D21" s="276"/>
      <c r="E21" s="277"/>
    </row>
    <row r="22" spans="1:7" ht="18.75" customHeight="1">
      <c r="A22" s="6" t="s">
        <v>152</v>
      </c>
      <c r="B22" s="278"/>
      <c r="C22" s="183"/>
      <c r="D22" s="183"/>
      <c r="E22" s="279"/>
    </row>
    <row r="23" spans="1:7" ht="18.75" customHeight="1">
      <c r="A23" s="15" t="s">
        <v>153</v>
      </c>
      <c r="B23" s="170" t="str">
        <f>IF('EN Com.Spec.'!B23:B23=""," ",'EN Com.Spec.'!B23:B23)</f>
        <v>&lt; 1.000</v>
      </c>
      <c r="C23" s="259" t="s">
        <v>154</v>
      </c>
      <c r="D23" s="260"/>
      <c r="E23" s="261"/>
    </row>
    <row r="24" spans="1:7" ht="18.75" customHeight="1">
      <c r="A24" s="15" t="s">
        <v>155</v>
      </c>
      <c r="B24" s="170" t="str">
        <f>IF('EN Com.Spec.'!B24:B24=""," ",'EN Com.Spec.'!B24:B24)</f>
        <v>&lt; 50</v>
      </c>
      <c r="C24" s="259" t="s">
        <v>154</v>
      </c>
      <c r="D24" s="260"/>
      <c r="E24" s="261"/>
    </row>
    <row r="25" spans="1:7" ht="18.75" customHeight="1">
      <c r="A25" s="16" t="s">
        <v>156</v>
      </c>
      <c r="B25" s="170" t="str">
        <f>IF('EN Com.Spec.'!B25:B25=""," ",'EN Com.Spec.'!B25:B25)</f>
        <v>&lt;10</v>
      </c>
      <c r="C25" s="259" t="s">
        <v>154</v>
      </c>
      <c r="D25" s="260"/>
      <c r="E25" s="261"/>
    </row>
    <row r="26" spans="1:7" ht="18" customHeight="1">
      <c r="A26" s="15" t="s">
        <v>55</v>
      </c>
      <c r="B26" s="170" t="str">
        <f>IF('EN Com.Spec.'!B26=""," ",(IF('EN Com.Spec.'!B26="absent","afwezig",'EN Com.Spec.'!B26)))</f>
        <v xml:space="preserve"> </v>
      </c>
      <c r="C26" s="259" t="s">
        <v>157</v>
      </c>
      <c r="D26" s="260"/>
      <c r="E26" s="261"/>
    </row>
    <row r="27" spans="1:7" ht="18">
      <c r="A27" s="15" t="s">
        <v>158</v>
      </c>
      <c r="B27" s="170" t="str">
        <f>IF('EN Com.Spec.'!B27=""," ",(IF('EN Com.Spec.'!B27="absent","afwezig",'EN Com.Spec.'!B27)))</f>
        <v>afwezig</v>
      </c>
      <c r="C27" s="259" t="s">
        <v>59</v>
      </c>
      <c r="D27" s="260"/>
      <c r="E27" s="261"/>
    </row>
    <row r="28" spans="1:7" ht="18" customHeight="1">
      <c r="A28" s="15" t="s">
        <v>60</v>
      </c>
      <c r="B28" s="170" t="str">
        <f>IF('EN Com.Spec.'!B28:B28=""," ",'EN Com.Spec.'!B28:B28)</f>
        <v>&lt; 50</v>
      </c>
      <c r="C28" s="246" t="s">
        <v>154</v>
      </c>
      <c r="D28" s="247"/>
      <c r="E28" s="248"/>
    </row>
    <row r="29" spans="1:7" ht="26.45" customHeight="1" thickBot="1">
      <c r="A29" s="66" t="s">
        <v>61</v>
      </c>
      <c r="B29" s="198" t="s">
        <v>62</v>
      </c>
      <c r="C29" s="199"/>
      <c r="D29" s="199"/>
      <c r="E29" s="200"/>
    </row>
    <row r="30" spans="1:7" ht="18" customHeight="1">
      <c r="A30" s="5" t="s">
        <v>159</v>
      </c>
      <c r="B30" s="255"/>
      <c r="C30" s="256"/>
      <c r="D30" s="257"/>
      <c r="E30" s="258"/>
    </row>
    <row r="31" spans="1:7" ht="18" customHeight="1">
      <c r="A31" s="1" t="s">
        <v>160</v>
      </c>
      <c r="B31" s="170" t="str">
        <f>IF('EN Com.Spec.'!B31:B31=""," ",'EN Com.Spec.'!B31:B31)</f>
        <v xml:space="preserve"> </v>
      </c>
      <c r="C31" s="233" t="str">
        <f>'EN Com.Spec.'!C31:E31</f>
        <v>%</v>
      </c>
      <c r="D31" s="233"/>
      <c r="E31" s="234"/>
    </row>
    <row r="32" spans="1:7" ht="18" customHeight="1">
      <c r="A32" s="1" t="s">
        <v>146</v>
      </c>
      <c r="B32" s="170" t="str">
        <f>IF('EN Com.Spec.'!B32:B32=""," ",'EN Com.Spec.'!B32:B32)</f>
        <v>0,95 - 1,10</v>
      </c>
      <c r="C32" s="233" t="str">
        <f>'EN Com.Spec.'!C32:E32</f>
        <v>%</v>
      </c>
      <c r="D32" s="233"/>
      <c r="E32" s="234"/>
    </row>
    <row r="33" spans="1:5" ht="18" customHeight="1">
      <c r="A33" s="1" t="s">
        <v>67</v>
      </c>
      <c r="B33" s="170" t="str">
        <f>IF('EN Com.Spec.'!B33:B33=""," ",'EN Com.Spec.'!B33:B33)</f>
        <v>3,60 - 3,90</v>
      </c>
      <c r="C33" s="233"/>
      <c r="D33" s="233"/>
      <c r="E33" s="234"/>
    </row>
    <row r="34" spans="1:5" ht="18.75" customHeight="1">
      <c r="A34" s="1" t="s">
        <v>69</v>
      </c>
      <c r="B34" s="170" t="str">
        <f>IF('EN Com.Spec.'!B34:B34=""," ",'EN Com.Spec.'!B34:B34)</f>
        <v xml:space="preserve"> </v>
      </c>
      <c r="C34" s="233" t="str">
        <f>'EN Com.Spec.'!C34:E34</f>
        <v>°</v>
      </c>
      <c r="D34" s="233"/>
      <c r="E34" s="234"/>
    </row>
    <row r="35" spans="1:5" ht="18.75" customHeight="1" thickBot="1">
      <c r="A35" s="1" t="s">
        <v>161</v>
      </c>
      <c r="B35" s="170" t="str">
        <f>IF('EN Com.Spec.'!B35:B35=""," ",'EN Com.Spec.'!B35:B35)</f>
        <v>0,40 - 0,55</v>
      </c>
      <c r="C35" s="233" t="str">
        <f>'EN Com.Spec.'!C35:E35</f>
        <v>%</v>
      </c>
      <c r="D35" s="233"/>
      <c r="E35" s="234"/>
    </row>
    <row r="36" spans="1:5" ht="18.75" customHeight="1" thickBot="1">
      <c r="A36" s="5" t="s">
        <v>162</v>
      </c>
      <c r="B36" s="50" t="s">
        <v>74</v>
      </c>
      <c r="C36" s="61" t="str">
        <f>IF('EN Com.Spec.'!C36="yes","Ja",(IF('EN Com.Spec.'!C36="no","Nee",(IF('EN Com.Spec.'!C36="not available","Niet beschikbaar")))))</f>
        <v>Nee</v>
      </c>
      <c r="D36" s="58" t="s">
        <v>163</v>
      </c>
      <c r="E36" s="77" t="str">
        <f>IF('EN Com.Spec.'!E36="yes","Ja",(IF('EN Com.Spec.'!E36="no","Nee",(IF('EN Com.Spec.'!E36="Not Available","Niet beschikbaar")))))</f>
        <v>Ja</v>
      </c>
    </row>
    <row r="37" spans="1:5" ht="51.75" thickBot="1">
      <c r="A37" s="32"/>
      <c r="B37" s="50" t="s">
        <v>78</v>
      </c>
      <c r="C37" s="61" t="str">
        <f>IF('EN Com.Spec.'!C37="yes","Ja",(IF('EN Com.Spec.'!C37="no","Nee",(IF('EN Com.Spec.'!C37="not available","Niet beschikbaar")))))</f>
        <v>Nee</v>
      </c>
      <c r="D37" s="51" t="s">
        <v>164</v>
      </c>
      <c r="E37" s="77" t="str">
        <f>IF('EN Com.Spec.'!E37="yes","Ja",(IF('EN Com.Spec.'!E37="no","Nee",(IF('EN Com.Spec.'!E37="Not Available","Niet beschikbaar")))))</f>
        <v>Ja</v>
      </c>
    </row>
    <row r="38" spans="1:5" ht="37.35" customHeight="1" thickBot="1">
      <c r="A38" s="31"/>
      <c r="B38" s="49" t="s">
        <v>165</v>
      </c>
      <c r="C38" s="61" t="str">
        <f>IF('EN Com.Spec.'!C38="yes","Ja",(IF('EN Com.Spec.'!C38="no","Nee",(IF('EN Com.Spec.'!C38="not available","Niet beschikbaar")))))</f>
        <v>Nee</v>
      </c>
      <c r="D38" s="50" t="s">
        <v>81</v>
      </c>
      <c r="E38" s="77" t="str">
        <f>IF('EN Com.Spec.'!E38="yes","Ja",(IF('EN Com.Spec.'!E38="no","Nee",(IF('EN Com.Spec.'!E38="Not Available","Niet beschikbaar")))))</f>
        <v>Ja</v>
      </c>
    </row>
    <row r="39" spans="1:5" ht="35.1" customHeight="1" thickBot="1">
      <c r="A39" s="31"/>
      <c r="B39" s="49" t="s">
        <v>82</v>
      </c>
      <c r="C39" s="61" t="str">
        <f>IF('EN Com.Spec.'!C39="yes","Ja",(IF('EN Com.Spec.'!C39="no","Nee",(IF('EN Com.Spec.'!C39="not available","Niet beschikbaar")))))</f>
        <v>Ja</v>
      </c>
      <c r="D39" s="49" t="s">
        <v>83</v>
      </c>
      <c r="E39" s="50" t="str">
        <f>IF('EN Com.Spec.'!E39="yes","Ja",(IF('EN Com.Spec.'!E39="no","Nee",(IF('EN Com.Spec.'!E39="Not Available","Niet beschikbaar")))))</f>
        <v>Ja</v>
      </c>
    </row>
    <row r="40" spans="1:5" ht="18.75" thickBot="1">
      <c r="A40" s="31"/>
      <c r="B40" s="50" t="s">
        <v>166</v>
      </c>
      <c r="C40" s="61" t="str">
        <f>IF('EN Com.Spec.'!C40="yes","Ja",(IF('EN Com.Spec.'!C40="no","Nee",(IF('EN Com.Spec.'!C40="not available","Niet beschikbaar")))))</f>
        <v>Nee</v>
      </c>
      <c r="D40" s="47"/>
      <c r="E40" s="48"/>
    </row>
    <row r="41" spans="1:5" ht="36.75" customHeight="1" thickBot="1">
      <c r="A41" s="7" t="s">
        <v>85</v>
      </c>
      <c r="B41" s="177" t="s">
        <v>167</v>
      </c>
      <c r="C41" s="178"/>
      <c r="D41" s="179"/>
      <c r="E41" s="180"/>
    </row>
    <row r="42" spans="1:5" ht="36.75" customHeight="1" thickBot="1">
      <c r="A42" s="7" t="s">
        <v>168</v>
      </c>
      <c r="B42" s="203" t="s">
        <v>169</v>
      </c>
      <c r="C42" s="179"/>
      <c r="D42" s="179"/>
      <c r="E42" s="180"/>
    </row>
    <row r="43" spans="1:5" ht="61.7" customHeight="1" thickBot="1">
      <c r="A43" s="7" t="s">
        <v>170</v>
      </c>
      <c r="B43" s="203" t="s">
        <v>171</v>
      </c>
      <c r="C43" s="179"/>
      <c r="D43" s="179"/>
      <c r="E43" s="180"/>
    </row>
    <row r="44" spans="1:5" ht="36.75" thickBot="1">
      <c r="A44" s="267" t="s">
        <v>172</v>
      </c>
      <c r="B44" s="171">
        <f>IF('EN Com.Spec.'!B44:B44=""," ",'EN Com.Spec.'!B44:B44)</f>
        <v>365</v>
      </c>
      <c r="C44" s="122" t="s">
        <v>173</v>
      </c>
      <c r="D44" s="115" t="str">
        <f>IF('EN Com.Spec.'!D44=""," ",(IF('EN Com.Spec.'!D44="ambient","ambient",(IF('EN Com.Spec.'!D44="refrigerated","gekoeld",(IF('EN Com.Spec.'!D44="frozen","bevroren")))))))</f>
        <v>ambient</v>
      </c>
      <c r="E44" s="123" t="s">
        <v>174</v>
      </c>
    </row>
    <row r="45" spans="1:5" ht="54.75" thickBot="1">
      <c r="A45" s="268"/>
      <c r="B45" s="131">
        <f>IF('EN Com.Spec.'!B45:B45=""," ",'EN Com.Spec.'!B45:B45)</f>
        <v>56</v>
      </c>
      <c r="C45" s="112" t="s">
        <v>175</v>
      </c>
      <c r="D45" s="115" t="str">
        <f>IF('EN Com.Spec.'!D45=""," ",(IF('EN Com.Spec.'!D45="ambient","ambient",(IF('EN Com.Spec.'!D45="refrigerated","gekoeld",(IF('EN Com.Spec.'!D45="frozen","bevroren")))))))</f>
        <v>ambient</v>
      </c>
      <c r="E45" s="123" t="s">
        <v>176</v>
      </c>
    </row>
    <row r="46" spans="1:5" ht="80.45" customHeight="1" thickBot="1">
      <c r="A46" s="269"/>
      <c r="B46" s="262" t="s">
        <v>177</v>
      </c>
      <c r="C46" s="263"/>
      <c r="D46" s="263"/>
      <c r="E46" s="264"/>
    </row>
    <row r="47" spans="1:5" ht="18.75" customHeight="1">
      <c r="A47" s="265" t="s">
        <v>178</v>
      </c>
      <c r="B47" s="21"/>
      <c r="C47" s="13" t="s">
        <v>179</v>
      </c>
      <c r="D47" s="13" t="s">
        <v>180</v>
      </c>
      <c r="E47" s="14" t="s">
        <v>181</v>
      </c>
    </row>
    <row r="48" spans="1:5" ht="36">
      <c r="A48" s="192"/>
      <c r="B48" s="78" t="s">
        <v>182</v>
      </c>
      <c r="C48" s="146" t="s">
        <v>183</v>
      </c>
      <c r="D48" s="147" t="s">
        <v>184</v>
      </c>
      <c r="E48" s="136"/>
    </row>
    <row r="49" spans="1:5" ht="18.75" customHeight="1">
      <c r="A49" s="192"/>
      <c r="B49" s="78" t="s">
        <v>185</v>
      </c>
      <c r="C49" s="172" t="str">
        <f>IF('EN Com.Spec.'!C49:C49=""," ",'EN Com.Spec.'!C49:C49)</f>
        <v>67,1 x 93,5 x 260 mm</v>
      </c>
      <c r="D49" s="172" t="str">
        <f>IF('EN Com.Spec.'!D49:D49=""," ",'EN Com.Spec.'!D49:D49)</f>
        <v>209 x 192 x 263 mm.</v>
      </c>
      <c r="E49" s="43" t="str">
        <f>IF('EN Com.Spec.'!E49:E49=""," ",'EN Com.Spec.'!E49:E49)</f>
        <v xml:space="preserve"> </v>
      </c>
    </row>
    <row r="50" spans="1:5" ht="18.75" customHeight="1">
      <c r="A50" s="192"/>
      <c r="B50" s="78" t="s">
        <v>186</v>
      </c>
      <c r="C50" s="172" t="str">
        <f>IF('EN Com.Spec.'!C50:C50=""," ",'EN Com.Spec.'!C50:C50)</f>
        <v>Pet 42, PP 4,5 +3 g</v>
      </c>
      <c r="D50" s="172" t="str">
        <f>IF('EN Com.Spec.'!D50:D50=""," ",'EN Com.Spec.'!D50:D50)</f>
        <v>42 g + 26 g</v>
      </c>
      <c r="E50" s="43" t="str">
        <f>IF('EN Com.Spec.'!E50:E50=""," ",'EN Com.Spec.'!E50:E50)</f>
        <v xml:space="preserve"> </v>
      </c>
    </row>
    <row r="51" spans="1:5" ht="18.75" customHeight="1" thickBot="1">
      <c r="A51" s="193"/>
      <c r="B51" s="9" t="s">
        <v>187</v>
      </c>
      <c r="C51" s="167">
        <f>IF('EN Com.Spec.'!C51:C51=""," ",'EN Com.Spec.'!C51:C51)</f>
        <v>1</v>
      </c>
      <c r="D51" s="167">
        <f>IF('EN Com.Spec.'!D51:D51=""," ",'EN Com.Spec.'!D51:D51)</f>
        <v>1</v>
      </c>
      <c r="E51" s="173" t="str">
        <f>IF('EN Com.Spec.'!E51:E51=""," ",'EN Com.Spec.'!E51:E51)</f>
        <v xml:space="preserve"> </v>
      </c>
    </row>
    <row r="52" spans="1:5" ht="18.75" customHeight="1">
      <c r="A52" s="189" t="s">
        <v>112</v>
      </c>
      <c r="B52" s="72" t="s">
        <v>113</v>
      </c>
      <c r="C52" s="151">
        <f>IF('EN Com.Spec.'!C52:C52=""," ",'EN Com.Spec.'!C52:C52)</f>
        <v>6</v>
      </c>
      <c r="D52" s="42">
        <f>IF('EN Com.Spec.'!D52:D52=""," ",'EN Com.Spec.'!D52:D52)</f>
        <v>6</v>
      </c>
      <c r="E52" s="44"/>
    </row>
    <row r="53" spans="1:5" ht="18.75" customHeight="1">
      <c r="A53" s="190"/>
      <c r="B53" s="73" t="s">
        <v>114</v>
      </c>
      <c r="C53" s="152" t="str">
        <f>IF('EN Com.Spec.'!C53:C53=""," ",'EN Com.Spec.'!C53:C53)</f>
        <v>28 UKI</v>
      </c>
      <c r="D53" s="43" t="str">
        <f>IF('EN Com.Spec.'!D53:D53=""," ",'EN Com.Spec.'!D53:D53)</f>
        <v>22 EU</v>
      </c>
      <c r="E53" s="45"/>
    </row>
    <row r="54" spans="1:5" ht="18.75" customHeight="1" thickBot="1">
      <c r="A54" s="190"/>
      <c r="B54" s="113" t="s">
        <v>117</v>
      </c>
      <c r="C54" s="158">
        <f>IF('EN Com.Spec.'!C54:C54=""," ",'EN Com.Spec.'!C54:C54)</f>
        <v>4</v>
      </c>
      <c r="D54" s="153">
        <f>IF('EN Com.Spec.'!D54:D54=""," ",'EN Com.Spec.'!D54:D54)</f>
        <v>4</v>
      </c>
      <c r="E54" s="45"/>
    </row>
    <row r="55" spans="1:5" ht="18.600000000000001" customHeight="1" thickBot="1">
      <c r="A55" s="7" t="s">
        <v>188</v>
      </c>
      <c r="B55" s="10" t="s">
        <v>189</v>
      </c>
      <c r="C55" s="249" t="str">
        <f>IF('EN Com.Spec.'!C55:C55=""," ",'EN Com.Spec.'!C55:C55)</f>
        <v>Spain</v>
      </c>
      <c r="D55" s="249" t="str">
        <f>IF('EN Com.Spec.'!D55:D55=""," ",'EN Com.Spec.'!D55:D55)</f>
        <v xml:space="preserve"> </v>
      </c>
      <c r="E55" s="250" t="str">
        <f>IF('EN Com.Spec.'!E55:E55=""," ",'EN Com.Spec.'!E55:E55)</f>
        <v xml:space="preserve"> </v>
      </c>
    </row>
    <row r="56" spans="1:5" ht="52.35" customHeight="1" thickBot="1">
      <c r="A56" s="111" t="s">
        <v>190</v>
      </c>
      <c r="B56" s="177" t="str">
        <f>IF('EN Com.Spec.'!B56:B56=""," ",'EN Com.Spec.'!B56:B56)</f>
        <v xml:space="preserve"> </v>
      </c>
      <c r="C56" s="178" t="str">
        <f>IF('EN Com.Spec.'!C56:C56=""," ",'EN Com.Spec.'!C56:C56)</f>
        <v xml:space="preserve"> </v>
      </c>
      <c r="D56" s="178" t="str">
        <f>IF('EN Com.Spec.'!D56:D56=""," ",'EN Com.Spec.'!D56:D56)</f>
        <v xml:space="preserve"> </v>
      </c>
      <c r="E56" s="245" t="str">
        <f>IF('EN Com.Spec.'!E56:E56=""," ",'EN Com.Spec.'!E56:E56)</f>
        <v xml:space="preserve"> </v>
      </c>
    </row>
    <row r="57" spans="1:5" ht="19.350000000000001" customHeight="1" thickBot="1">
      <c r="A57" s="7"/>
      <c r="B57" s="177" t="s">
        <v>191</v>
      </c>
      <c r="C57" s="178"/>
      <c r="D57" s="178"/>
      <c r="E57" s="245"/>
    </row>
  </sheetData>
  <mergeCells count="34">
    <mergeCell ref="B2:E2"/>
    <mergeCell ref="B3:E3"/>
    <mergeCell ref="B20:E20"/>
    <mergeCell ref="B21:E21"/>
    <mergeCell ref="B22:E22"/>
    <mergeCell ref="B4:E4"/>
    <mergeCell ref="B5:E5"/>
    <mergeCell ref="B10:E10"/>
    <mergeCell ref="C25:E25"/>
    <mergeCell ref="C26:E26"/>
    <mergeCell ref="B46:E46"/>
    <mergeCell ref="A47:A51"/>
    <mergeCell ref="B11:C11"/>
    <mergeCell ref="C34:E34"/>
    <mergeCell ref="C35:E35"/>
    <mergeCell ref="B29:E29"/>
    <mergeCell ref="B42:E42"/>
    <mergeCell ref="A44:A46"/>
    <mergeCell ref="A52:A54"/>
    <mergeCell ref="B57:E57"/>
    <mergeCell ref="B1:C1"/>
    <mergeCell ref="C28:E28"/>
    <mergeCell ref="B56:E56"/>
    <mergeCell ref="C55:E55"/>
    <mergeCell ref="B41:E41"/>
    <mergeCell ref="B43:E43"/>
    <mergeCell ref="C31:E31"/>
    <mergeCell ref="C32:E32"/>
    <mergeCell ref="C33:E33"/>
    <mergeCell ref="B9:E9"/>
    <mergeCell ref="B30:E30"/>
    <mergeCell ref="C27:E27"/>
    <mergeCell ref="C23:E23"/>
    <mergeCell ref="C24:E24"/>
  </mergeCells>
  <phoneticPr fontId="0" type="noConversion"/>
  <pageMargins left="0.78740157480314965" right="0.23622047244094491" top="0.78740157480314965" bottom="0.78740157480314965" header="0.51181102362204722" footer="0.51181102362204722"/>
  <pageSetup paperSize="9" scale="47" orientation="portrait" horizontalDpi="200" verticalDpi="200" r:id="rId1"/>
  <headerFooter alignWithMargins="0">
    <oddFooter xml:space="preserve">&amp;LPrintdatum: &amp;D
De informatie in dit document is gebaseerd op de eigenschappen van het product op het moment dat dit document werd opgesteld. Op basis van dit document kunnen geen rechten worden ontleend.  </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57"/>
  <sheetViews>
    <sheetView view="pageBreakPreview" zoomScale="66" zoomScaleNormal="75" zoomScaleSheetLayoutView="66" workbookViewId="0">
      <selection activeCell="A29" sqref="A29"/>
    </sheetView>
  </sheetViews>
  <sheetFormatPr baseColWidth="10" defaultColWidth="9.140625" defaultRowHeight="12.75"/>
  <cols>
    <col min="1" max="1" width="46.140625" customWidth="1"/>
    <col min="2" max="2" width="23.5703125" customWidth="1"/>
    <col min="3" max="3" width="26.5703125" customWidth="1"/>
    <col min="4" max="4" width="26" customWidth="1"/>
    <col min="5" max="5" width="23.5703125" customWidth="1"/>
  </cols>
  <sheetData>
    <row r="1" spans="1:7" ht="32.1" customHeight="1" thickBot="1">
      <c r="B1" s="287" t="s">
        <v>0</v>
      </c>
      <c r="C1" s="287"/>
      <c r="D1" s="100" t="s">
        <v>192</v>
      </c>
      <c r="E1" s="18">
        <f>IF('EN Com.Spec.'!E1:E1=""," ",'EN Com.Spec.'!E1:E1)</f>
        <v>45308</v>
      </c>
    </row>
    <row r="2" spans="1:7" ht="66" customHeight="1" thickBot="1">
      <c r="B2" s="211" t="s">
        <v>193</v>
      </c>
      <c r="C2" s="212"/>
      <c r="D2" s="213"/>
      <c r="E2" s="214"/>
    </row>
    <row r="3" spans="1:7" ht="18.75" customHeight="1" thickBot="1">
      <c r="A3" s="2" t="s">
        <v>194</v>
      </c>
      <c r="B3" s="296"/>
      <c r="C3" s="297"/>
      <c r="D3" s="276"/>
      <c r="E3" s="277"/>
    </row>
    <row r="4" spans="1:7" ht="18.75" customHeight="1" thickBot="1">
      <c r="A4" s="2" t="s">
        <v>195</v>
      </c>
      <c r="B4" s="228" t="str">
        <f>IF('EN Com.Spec.'!B4:E4=""," ",'EN Com.Spec.'!B4:E4)</f>
        <v>76017182UKI, 76017193EU</v>
      </c>
      <c r="C4" s="298"/>
      <c r="D4" s="179"/>
      <c r="E4" s="180"/>
    </row>
    <row r="5" spans="1:7" ht="18.75" customHeight="1" thickBot="1">
      <c r="A5" s="2" t="s">
        <v>196</v>
      </c>
      <c r="B5" s="288" t="str">
        <f>IF('EN Com.Spec.'!B5:E5=""," ",'EN Com.Spec.'!B5:E5)</f>
        <v>6x875 ml e 855g</v>
      </c>
      <c r="C5" s="289"/>
      <c r="D5" s="290"/>
      <c r="E5" s="291"/>
    </row>
    <row r="6" spans="1:7" ht="36.6" customHeight="1" thickBot="1">
      <c r="A6" s="17" t="s">
        <v>197</v>
      </c>
      <c r="B6" s="143" t="s">
        <v>198</v>
      </c>
      <c r="C6" s="174">
        <f>IF('EN Com.Spec.'!C6:C6=""," ",'EN Com.Spec.'!C6:C6)</f>
        <v>8715700120768</v>
      </c>
      <c r="D6" s="145" t="s">
        <v>199</v>
      </c>
      <c r="E6" s="120" t="str">
        <f>IF('EN Com.Spec.'!E6=""," ",'EN Com.Spec.'!E6)</f>
        <v xml:space="preserve">5000157139214, 
08715700218786 </v>
      </c>
    </row>
    <row r="7" spans="1:7" ht="18.75" customHeight="1" thickBot="1">
      <c r="A7" s="53" t="s">
        <v>13</v>
      </c>
      <c r="B7" s="41" t="str">
        <f>IF('EN Com.Spec.'!B7:E7=""," ",'EN Com.Spec.'!B7:E7)</f>
        <v>Unit: 855 g</v>
      </c>
      <c r="C7" s="41" t="str">
        <f>IF('EN Com.Spec.'!C7:C7=""," ",'EN Com.Spec.'!C7:F7)</f>
        <v>Case: 5,13 kg</v>
      </c>
      <c r="D7" s="41" t="str">
        <f>IF('EN Com.Spec.'!D7:G7=""," ",'EN Com.Spec.'!D7:G7)</f>
        <v>Pallet UKI: 574,6 kg</v>
      </c>
      <c r="E7" s="41" t="str">
        <f>IF('EN Com.Spec.'!E7:H7=""," ",'EN Com.Spec.'!E7:H7)</f>
        <v>pallet EU: 451,4 kg</v>
      </c>
    </row>
    <row r="8" spans="1:7" ht="18.75" customHeight="1" thickBot="1">
      <c r="A8" s="53" t="s">
        <v>18</v>
      </c>
      <c r="B8" s="41" t="str">
        <f>IF('EN Com.Spec.'!B8:E8=""," ",'EN Com.Spec.'!B8:E8)</f>
        <v>Unit: 904,5 g</v>
      </c>
      <c r="C8" s="41" t="str">
        <f>IF('EN Com.Spec.'!C8:C8=""," ",'EN Com.Spec.'!C8:C8)</f>
        <v>Case: 5,5 kg</v>
      </c>
      <c r="D8" s="41" t="str">
        <f>IF('EN Com.Spec.'!D8:G8=""," ",'EN Com.Spec.'!D8:G8)</f>
        <v>Pallet UKI: 647,8 kg</v>
      </c>
      <c r="E8" s="41" t="str">
        <f>IF('EN Com.Spec.'!E8:H8=""," ",'EN Com.Spec.'!E8:H8)</f>
        <v>pallet EU: 510,4 kg</v>
      </c>
    </row>
    <row r="9" spans="1:7" ht="87" customHeight="1" thickBot="1">
      <c r="A9" s="2" t="s">
        <v>200</v>
      </c>
      <c r="B9" s="292"/>
      <c r="C9" s="293"/>
      <c r="D9" s="253"/>
      <c r="E9" s="254"/>
    </row>
    <row r="10" spans="1:7" ht="33" customHeight="1" thickBot="1">
      <c r="A10" s="54" t="s">
        <v>201</v>
      </c>
      <c r="B10" s="280" t="s">
        <v>202</v>
      </c>
      <c r="C10" s="281"/>
      <c r="D10" s="281"/>
      <c r="E10" s="282"/>
    </row>
    <row r="11" spans="1:7" ht="18.75" customHeight="1">
      <c r="A11" s="3" t="s">
        <v>203</v>
      </c>
      <c r="B11" s="221" t="s">
        <v>204</v>
      </c>
      <c r="C11" s="266"/>
      <c r="D11" s="294" t="s">
        <v>205</v>
      </c>
      <c r="E11" s="295"/>
    </row>
    <row r="12" spans="1:7" ht="18.75" customHeight="1">
      <c r="A12" s="4" t="s">
        <v>206</v>
      </c>
      <c r="B12" s="56" t="str">
        <f>IF('EN Com.Spec.'!B12:B12=""," ",'EN Com.Spec.'!B12:B12)</f>
        <v>2666 / 648</v>
      </c>
      <c r="C12" s="60" t="str">
        <f>'EN Com.Spec.'!C12:D12</f>
        <v>kJ/kcal</v>
      </c>
      <c r="D12" s="169" t="str">
        <f>IF('EN Com.Spec.'!D12:D12=""," ",'EN Com.Spec.'!D12:D12)</f>
        <v xml:space="preserve"> </v>
      </c>
      <c r="E12" s="20" t="str">
        <f>'EN Com.Spec.'!E12:F12</f>
        <v>kJ/kcal</v>
      </c>
    </row>
    <row r="13" spans="1:7" ht="18.75" customHeight="1">
      <c r="A13" s="4" t="s">
        <v>207</v>
      </c>
      <c r="B13" s="56">
        <f>IF('EN Com.Spec.'!B13:B13=""," ",'EN Com.Spec.'!B13:B13)</f>
        <v>70</v>
      </c>
      <c r="C13" s="60" t="str">
        <f>'EN Com.Spec.'!C13:D13</f>
        <v>g</v>
      </c>
      <c r="D13" s="169" t="str">
        <f>IF('EN Com.Spec.'!D13:D13=""," ",'EN Com.Spec.'!D13:D13)</f>
        <v xml:space="preserve"> </v>
      </c>
      <c r="E13" s="20" t="str">
        <f>'EN Com.Spec.'!E13:F13</f>
        <v>g</v>
      </c>
    </row>
    <row r="14" spans="1:7" ht="18.75" customHeight="1">
      <c r="A14" s="4" t="s">
        <v>208</v>
      </c>
      <c r="B14" s="56">
        <f>IF('EN Com.Spec.'!B14:B14=""," ",'EN Com.Spec.'!B14:B14)</f>
        <v>8.6999999999999993</v>
      </c>
      <c r="C14" s="60" t="str">
        <f>'EN Com.Spec.'!C14:D14</f>
        <v>g</v>
      </c>
      <c r="D14" s="169" t="str">
        <f>IF('EN Com.Spec.'!D14:D14=""," ",'EN Com.Spec.'!D14:D14)</f>
        <v xml:space="preserve"> </v>
      </c>
      <c r="E14" s="20" t="str">
        <f>'EN Com.Spec.'!E14:F14</f>
        <v>g</v>
      </c>
    </row>
    <row r="15" spans="1:7" ht="18.75" customHeight="1">
      <c r="A15" s="4" t="s">
        <v>209</v>
      </c>
      <c r="B15" s="56">
        <f>IF('EN Com.Spec.'!B15:B15=""," ",'EN Com.Spec.'!B15:B15)</f>
        <v>3.7</v>
      </c>
      <c r="C15" s="60" t="str">
        <f>'EN Com.Spec.'!C15:D15</f>
        <v>g</v>
      </c>
      <c r="D15" s="169" t="str">
        <f>IF('EN Com.Spec.'!D15:D15=""," ",'EN Com.Spec.'!D15:D15)</f>
        <v xml:space="preserve"> </v>
      </c>
      <c r="E15" s="20" t="str">
        <f>'EN Com.Spec.'!E15:F15</f>
        <v>g</v>
      </c>
    </row>
    <row r="16" spans="1:7" ht="18.75" customHeight="1">
      <c r="A16" s="4" t="s">
        <v>210</v>
      </c>
      <c r="B16" s="56">
        <f>IF('EN Com.Spec.'!B16:B16=""," ",'EN Com.Spec.'!B16:B16)</f>
        <v>2.4</v>
      </c>
      <c r="C16" s="60" t="str">
        <f>'EN Com.Spec.'!C16:D16</f>
        <v>g</v>
      </c>
      <c r="D16" s="169" t="str">
        <f>IF('EN Com.Spec.'!D16:D16=""," ",'EN Com.Spec.'!D16:D16)</f>
        <v xml:space="preserve"> </v>
      </c>
      <c r="E16" s="20" t="str">
        <f>'EN Com.Spec.'!E16:F16</f>
        <v>g</v>
      </c>
      <c r="G16" s="27"/>
    </row>
    <row r="17" spans="1:7" ht="18.75" customHeight="1">
      <c r="A17" s="4" t="s">
        <v>211</v>
      </c>
      <c r="B17" s="56">
        <f>IF('EN Com.Spec.'!B17:B17=""," ",'EN Com.Spec.'!B17:B17)</f>
        <v>0.9</v>
      </c>
      <c r="C17" s="60" t="str">
        <f>'EN Com.Spec.'!C17:D17</f>
        <v>g</v>
      </c>
      <c r="D17" s="169" t="str">
        <f>IF('EN Com.Spec.'!D17:D17=""," ",'EN Com.Spec.'!D17:D17)</f>
        <v xml:space="preserve"> </v>
      </c>
      <c r="E17" s="20" t="str">
        <f>'EN Com.Spec.'!E17:F17</f>
        <v>g</v>
      </c>
      <c r="G17" s="27"/>
    </row>
    <row r="18" spans="1:7" ht="18.75" customHeight="1">
      <c r="A18" s="4" t="s">
        <v>212</v>
      </c>
      <c r="B18" s="56">
        <f>IF('EN Com.Spec.'!B18:B18=""," ",'EN Com.Spec.'!B18:B18)</f>
        <v>1</v>
      </c>
      <c r="C18" s="60" t="str">
        <f>'EN Com.Spec.'!C18:D18</f>
        <v>g</v>
      </c>
      <c r="D18" s="169" t="str">
        <f>IF('EN Com.Spec.'!D18:D18=""," ",'EN Com.Spec.'!D18:D18)</f>
        <v xml:space="preserve"> </v>
      </c>
      <c r="E18" s="20" t="str">
        <f>'EN Com.Spec.'!E18:F18</f>
        <v>g</v>
      </c>
    </row>
    <row r="19" spans="1:7" ht="18.75" customHeight="1" thickBot="1">
      <c r="A19" s="26" t="s">
        <v>213</v>
      </c>
      <c r="B19" s="56" t="str">
        <f>IF('EN Com.Spec.'!B19:B19=""," ",'EN Com.Spec.'!B19:B19)</f>
        <v xml:space="preserve"> </v>
      </c>
      <c r="C19" s="60" t="str">
        <f>'EN Com.Spec.'!C19:D19</f>
        <v>g</v>
      </c>
      <c r="D19" s="169" t="str">
        <f>IF('EN Com.Spec.'!D19:D19=""," ",'EN Com.Spec.'!D19:D19)</f>
        <v xml:space="preserve"> </v>
      </c>
      <c r="E19" s="20" t="str">
        <f>'EN Com.Spec.'!E19:F19</f>
        <v>g</v>
      </c>
    </row>
    <row r="20" spans="1:7" ht="36.75" thickBot="1">
      <c r="A20" s="5" t="s">
        <v>214</v>
      </c>
      <c r="B20" s="274"/>
      <c r="C20" s="275"/>
      <c r="D20" s="276"/>
      <c r="E20" s="277"/>
    </row>
    <row r="21" spans="1:7" ht="35.450000000000003" customHeight="1" thickBot="1">
      <c r="A21" s="6" t="s">
        <v>215</v>
      </c>
      <c r="B21" s="274" t="s">
        <v>216</v>
      </c>
      <c r="C21" s="275"/>
      <c r="D21" s="276"/>
      <c r="E21" s="277"/>
    </row>
    <row r="22" spans="1:7" ht="18.75" customHeight="1">
      <c r="A22" s="6" t="s">
        <v>217</v>
      </c>
      <c r="B22" s="278"/>
      <c r="C22" s="183"/>
      <c r="D22" s="183"/>
      <c r="E22" s="279"/>
    </row>
    <row r="23" spans="1:7" ht="18.75" customHeight="1">
      <c r="A23" s="15" t="s">
        <v>218</v>
      </c>
      <c r="B23" s="57" t="str">
        <f>IF('EN Com.Spec.'!B23:B23=""," ",'EN Com.Spec.'!B23:B23)</f>
        <v>&lt; 1.000</v>
      </c>
      <c r="C23" s="283" t="s">
        <v>50</v>
      </c>
      <c r="D23" s="195"/>
      <c r="E23" s="196"/>
    </row>
    <row r="24" spans="1:7" ht="18.75" customHeight="1">
      <c r="A24" s="15" t="s">
        <v>219</v>
      </c>
      <c r="B24" s="170" t="str">
        <f>IF('EN Com.Spec.'!B24:B24=""," ",'EN Com.Spec.'!B24:B24)</f>
        <v>&lt; 50</v>
      </c>
      <c r="C24" s="283" t="s">
        <v>50</v>
      </c>
      <c r="D24" s="195"/>
      <c r="E24" s="196"/>
    </row>
    <row r="25" spans="1:7" ht="18.75" customHeight="1">
      <c r="A25" s="16" t="s">
        <v>220</v>
      </c>
      <c r="B25" s="170" t="str">
        <f>IF('EN Com.Spec.'!B25:B25=""," ",'EN Com.Spec.'!B25:B25)</f>
        <v>&lt;10</v>
      </c>
      <c r="C25" s="283" t="s">
        <v>50</v>
      </c>
      <c r="D25" s="195"/>
      <c r="E25" s="196"/>
    </row>
    <row r="26" spans="1:7" ht="18" customHeight="1">
      <c r="A26" s="15" t="s">
        <v>55</v>
      </c>
      <c r="B26" s="170" t="str">
        <f>IF('EN Com.Spec.'!B26=""," ",(IF('EN Com.Spec.'!B26="absent","absence",'EN Com.Spec.'!B26)))</f>
        <v xml:space="preserve"> </v>
      </c>
      <c r="C26" s="283" t="s">
        <v>221</v>
      </c>
      <c r="D26" s="195"/>
      <c r="E26" s="196"/>
    </row>
    <row r="27" spans="1:7" ht="18">
      <c r="A27" s="15" t="s">
        <v>222</v>
      </c>
      <c r="B27" s="170" t="str">
        <f>IF('EN Com.Spec.'!B27=""," ",(IF('EN Com.Spec.'!B27="absent","absence",'EN Com.Spec.'!B27)))</f>
        <v>absence</v>
      </c>
      <c r="C27" s="283" t="s">
        <v>223</v>
      </c>
      <c r="D27" s="195"/>
      <c r="E27" s="196"/>
    </row>
    <row r="28" spans="1:7" ht="18" customHeight="1">
      <c r="A28" s="15" t="s">
        <v>60</v>
      </c>
      <c r="B28" s="170" t="str">
        <f>IF('EN Com.Spec.'!B28:B28=""," ",'EN Com.Spec.'!B28:B28)</f>
        <v>&lt; 50</v>
      </c>
      <c r="C28" s="286" t="s">
        <v>50</v>
      </c>
      <c r="D28" s="195"/>
      <c r="E28" s="196"/>
    </row>
    <row r="29" spans="1:7" ht="26.45" customHeight="1" thickBot="1">
      <c r="A29" s="66" t="s">
        <v>224</v>
      </c>
      <c r="B29" s="198" t="s">
        <v>62</v>
      </c>
      <c r="C29" s="199"/>
      <c r="D29" s="199"/>
      <c r="E29" s="200"/>
    </row>
    <row r="30" spans="1:7" ht="18" customHeight="1">
      <c r="A30" s="5" t="s">
        <v>225</v>
      </c>
      <c r="B30" s="255"/>
      <c r="C30" s="256"/>
      <c r="D30" s="257"/>
      <c r="E30" s="258"/>
    </row>
    <row r="31" spans="1:7" ht="18" customHeight="1">
      <c r="A31" s="1" t="s">
        <v>226</v>
      </c>
      <c r="B31" s="170" t="str">
        <f>IF('EN Com.Spec.'!B31:B31=""," ",'EN Com.Spec.'!B31:B31)</f>
        <v xml:space="preserve"> </v>
      </c>
      <c r="C31" s="233" t="str">
        <f>'EN Com.Spec.'!C31:E31</f>
        <v>%</v>
      </c>
      <c r="D31" s="284"/>
      <c r="E31" s="285"/>
    </row>
    <row r="32" spans="1:7" ht="18" customHeight="1">
      <c r="A32" s="1" t="s">
        <v>212</v>
      </c>
      <c r="B32" s="170" t="str">
        <f>IF('EN Com.Spec.'!B32:B32=""," ",'EN Com.Spec.'!B32:B32)</f>
        <v>0,95 - 1,10</v>
      </c>
      <c r="C32" s="233" t="str">
        <f>'EN Com.Spec.'!C32:E32</f>
        <v>%</v>
      </c>
      <c r="D32" s="284"/>
      <c r="E32" s="285"/>
    </row>
    <row r="33" spans="1:5" ht="18" customHeight="1">
      <c r="A33" s="1" t="s">
        <v>67</v>
      </c>
      <c r="B33" s="170" t="str">
        <f>IF('EN Com.Spec.'!B33:B33=""," ",'EN Com.Spec.'!B33:B33)</f>
        <v>3,60 - 3,90</v>
      </c>
      <c r="C33" s="233"/>
      <c r="D33" s="284"/>
      <c r="E33" s="285"/>
    </row>
    <row r="34" spans="1:5" ht="18.75" customHeight="1">
      <c r="A34" s="1" t="s">
        <v>69</v>
      </c>
      <c r="B34" s="170" t="str">
        <f>IF('EN Com.Spec.'!B34:B34=""," ",'EN Com.Spec.'!B34:B34)</f>
        <v xml:space="preserve"> </v>
      </c>
      <c r="C34" s="233" t="str">
        <f>'EN Com.Spec.'!C34:E34</f>
        <v>°</v>
      </c>
      <c r="D34" s="284"/>
      <c r="E34" s="285"/>
    </row>
    <row r="35" spans="1:5" ht="18.75" customHeight="1" thickBot="1">
      <c r="A35" s="1" t="s">
        <v>227</v>
      </c>
      <c r="B35" s="170" t="str">
        <f>IF('EN Com.Spec.'!B35:B35=""," ",'EN Com.Spec.'!B35:B35)</f>
        <v>0,40 - 0,55</v>
      </c>
      <c r="C35" s="233" t="str">
        <f>'EN Com.Spec.'!C35:E35</f>
        <v>%</v>
      </c>
      <c r="D35" s="284"/>
      <c r="E35" s="285"/>
    </row>
    <row r="36" spans="1:5" ht="18.75" customHeight="1" thickBot="1">
      <c r="A36" s="5" t="s">
        <v>228</v>
      </c>
      <c r="B36" s="65" t="s">
        <v>229</v>
      </c>
      <c r="C36" s="64" t="str">
        <f>IF('EN Com.Spec.'!C36="yes","Qui",(IF('EN Com.Spec.'!C36="no","Non",(IF('EN Com.Spec.'!C36="Not Available","Indisponible")))))</f>
        <v>Non</v>
      </c>
      <c r="D36" s="64" t="s">
        <v>230</v>
      </c>
      <c r="E36" s="64" t="str">
        <f>IF('EN Com.Spec.'!E36="yes","Qui",(IF('EN Com.Spec.'!E36="no","Non",(IF('EN Com.Spec.'!E36="Not Available","Indisponible")))))</f>
        <v>Qui</v>
      </c>
    </row>
    <row r="37" spans="1:5" ht="48.6" customHeight="1" thickBot="1">
      <c r="A37" s="8"/>
      <c r="B37" s="71" t="s">
        <v>231</v>
      </c>
      <c r="C37" s="64" t="str">
        <f>IF('EN Com.Spec.'!C37="yes","Qui",(IF('EN Com.Spec.'!C37="no","Non",(IF('EN Com.Spec.'!C37="Not Available","Indisponible")))))</f>
        <v>Non</v>
      </c>
      <c r="D37" s="65" t="s">
        <v>232</v>
      </c>
      <c r="E37" s="64" t="str">
        <f>IF('EN Com.Spec.'!E37="yes","Qui",(IF('EN Com.Spec.'!E37="no","Non",(IF('EN Com.Spec.'!E37="Not Available","Indisponible")))))</f>
        <v>Qui</v>
      </c>
    </row>
    <row r="38" spans="1:5" ht="36.75" thickBot="1">
      <c r="A38" s="31"/>
      <c r="B38" s="63" t="s">
        <v>233</v>
      </c>
      <c r="C38" s="64" t="str">
        <f>IF('EN Com.Spec.'!C38="yes","Qui",(IF('EN Com.Spec.'!C38="no","Non",(IF('EN Com.Spec.'!C38="Not Available","Indisponible")))))</f>
        <v>Non</v>
      </c>
      <c r="D38" s="50" t="s">
        <v>234</v>
      </c>
      <c r="E38" s="64" t="str">
        <f>IF('EN Com.Spec.'!E38="yes","Qui",(IF('EN Com.Spec.'!E38="no","Non",(IF('EN Com.Spec.'!E38="Not Available","Indisponible")))))</f>
        <v>Qui</v>
      </c>
    </row>
    <row r="39" spans="1:5" ht="35.1" customHeight="1" thickBot="1">
      <c r="A39" s="31"/>
      <c r="B39" s="63" t="s">
        <v>235</v>
      </c>
      <c r="C39" s="64" t="str">
        <f>IF('EN Com.Spec.'!C39="yes","Qui",(IF('EN Com.Spec.'!C39="no","Non",(IF('EN Com.Spec.'!C39="Not Available","Indisponible")))))</f>
        <v>Qui</v>
      </c>
      <c r="D39" s="50" t="s">
        <v>236</v>
      </c>
      <c r="E39" s="50" t="str">
        <f>IF('EN Com.Spec.'!E39="yes","Qui",(IF('EN Com.Spec.'!E39="no","Non",(IF('EN Com.Spec.'!E39="Not Available","Indisponible")))))</f>
        <v>Qui</v>
      </c>
    </row>
    <row r="40" spans="1:5" ht="18.75" thickBot="1">
      <c r="A40" s="31"/>
      <c r="B40" s="64" t="s">
        <v>237</v>
      </c>
      <c r="C40" s="64" t="str">
        <f>IF('EN Com.Spec.'!C40="yes","Qui",(IF('EN Com.Spec.'!C40="no","Non",(IF('EN Com.Spec.'!C40="Not Available","Indisponible")))))</f>
        <v>Non</v>
      </c>
      <c r="D40" s="47"/>
      <c r="E40" s="48"/>
    </row>
    <row r="41" spans="1:5" ht="36.75" customHeight="1" thickBot="1">
      <c r="A41" s="7" t="s">
        <v>238</v>
      </c>
      <c r="B41" s="177" t="s">
        <v>239</v>
      </c>
      <c r="C41" s="178"/>
      <c r="D41" s="179"/>
      <c r="E41" s="180"/>
    </row>
    <row r="42" spans="1:5" ht="36.75" customHeight="1" thickBot="1">
      <c r="A42" s="7" t="s">
        <v>240</v>
      </c>
      <c r="B42" s="203" t="s">
        <v>241</v>
      </c>
      <c r="C42" s="179"/>
      <c r="D42" s="179"/>
      <c r="E42" s="180"/>
    </row>
    <row r="43" spans="1:5" ht="63.6" customHeight="1" thickBot="1">
      <c r="A43" s="7" t="s">
        <v>242</v>
      </c>
      <c r="B43" s="203" t="s">
        <v>243</v>
      </c>
      <c r="C43" s="179"/>
      <c r="D43" s="179"/>
      <c r="E43" s="180"/>
    </row>
    <row r="44" spans="1:5" ht="36.75" thickBot="1">
      <c r="A44" s="186" t="s">
        <v>244</v>
      </c>
      <c r="B44" s="132">
        <f>IF('EN Com.Spec.'!B44:B44=""," ",'EN Com.Spec.'!B44:B44)</f>
        <v>365</v>
      </c>
      <c r="C44" s="112" t="s">
        <v>245</v>
      </c>
      <c r="D44" s="115" t="str">
        <f>IF('EN Com.Spec.'!D44=""," ",(IF('EN Com.Spec.'!D44="ambient","ambiante",(IF('EN Com.Spec.'!D44="refrigerated","réfrigération",(IF('EN Com.Spec.'!D44="frozen","congélation")))))))</f>
        <v>ambiante</v>
      </c>
      <c r="E44" s="125" t="s">
        <v>246</v>
      </c>
    </row>
    <row r="45" spans="1:5" ht="54.75" thickBot="1">
      <c r="A45" s="187"/>
      <c r="B45" s="148">
        <f>IF('EN Com.Spec.'!B45:B45=""," ",'EN Com.Spec.'!B45:B45)</f>
        <v>56</v>
      </c>
      <c r="C45" s="124" t="s">
        <v>247</v>
      </c>
      <c r="D45" s="115" t="str">
        <f>IF('EN Com.Spec.'!D45=""," ",(IF('EN Com.Spec.'!D45="ambient","ambiante",(IF('EN Com.Spec.'!D45="refrigerated","réfrigération",(IF('EN Com.Spec.'!D45="frozen","congélation")))))))</f>
        <v>ambiante</v>
      </c>
      <c r="E45" s="126" t="s">
        <v>248</v>
      </c>
    </row>
    <row r="46" spans="1:5" ht="101.1" customHeight="1" thickBot="1">
      <c r="A46" s="193"/>
      <c r="B46" s="241" t="s">
        <v>249</v>
      </c>
      <c r="C46" s="242"/>
      <c r="D46" s="243"/>
      <c r="E46" s="244"/>
    </row>
    <row r="47" spans="1:5" ht="18.75" customHeight="1">
      <c r="A47" s="265" t="s">
        <v>250</v>
      </c>
      <c r="B47" s="21"/>
      <c r="C47" s="13" t="s">
        <v>251</v>
      </c>
      <c r="D47" s="13" t="s">
        <v>252</v>
      </c>
      <c r="E47" s="14" t="s">
        <v>253</v>
      </c>
    </row>
    <row r="48" spans="1:5" ht="36">
      <c r="A48" s="192"/>
      <c r="B48" s="78" t="s">
        <v>254</v>
      </c>
      <c r="C48" s="149" t="s">
        <v>255</v>
      </c>
      <c r="D48" s="149" t="s">
        <v>256</v>
      </c>
      <c r="E48" s="136"/>
    </row>
    <row r="49" spans="1:5" ht="18.75" customHeight="1">
      <c r="A49" s="192"/>
      <c r="B49" s="78" t="s">
        <v>257</v>
      </c>
      <c r="C49" s="172" t="str">
        <f>IF('EN Com.Spec.'!C49:C49=""," ",'EN Com.Spec.'!C49:C49)</f>
        <v>67,1 x 93,5 x 260 mm</v>
      </c>
      <c r="D49" s="172" t="str">
        <f>IF('EN Com.Spec.'!D49:D49=""," ",'EN Com.Spec.'!D49:D49)</f>
        <v>209 x 192 x 263 mm.</v>
      </c>
      <c r="E49" s="43" t="str">
        <f>IF('EN Com.Spec.'!E49:E49=""," ",'EN Com.Spec.'!E49:E49)</f>
        <v xml:space="preserve"> </v>
      </c>
    </row>
    <row r="50" spans="1:5" ht="18.75" customHeight="1">
      <c r="A50" s="192"/>
      <c r="B50" s="78" t="s">
        <v>258</v>
      </c>
      <c r="C50" s="172" t="str">
        <f>IF('EN Com.Spec.'!C50:C50=""," ",'EN Com.Spec.'!C50:C50)</f>
        <v>Pet 42, PP 4,5 +3 g</v>
      </c>
      <c r="D50" s="172" t="str">
        <f>IF('EN Com.Spec.'!D50:D50=""," ",'EN Com.Spec.'!D50:D50)</f>
        <v>42 g + 26 g</v>
      </c>
      <c r="E50" s="43" t="str">
        <f>IF('EN Com.Spec.'!E50:E50=""," ",'EN Com.Spec.'!E50:E50)</f>
        <v xml:space="preserve"> </v>
      </c>
    </row>
    <row r="51" spans="1:5" ht="18.75" customHeight="1" thickBot="1">
      <c r="A51" s="193"/>
      <c r="B51" s="11" t="s">
        <v>259</v>
      </c>
      <c r="C51" s="167">
        <f>IF('EN Com.Spec.'!C51:C51=""," ",'EN Com.Spec.'!C51:C51)</f>
        <v>1</v>
      </c>
      <c r="D51" s="167">
        <f>IF('EN Com.Spec.'!D51:D51=""," ",'EN Com.Spec.'!D51:D51)</f>
        <v>1</v>
      </c>
      <c r="E51" s="173" t="str">
        <f>IF('EN Com.Spec.'!E51:E51=""," ",'EN Com.Spec.'!E51:E51)</f>
        <v xml:space="preserve"> </v>
      </c>
    </row>
    <row r="52" spans="1:5" ht="18.75" customHeight="1">
      <c r="A52" s="189" t="s">
        <v>112</v>
      </c>
      <c r="B52" s="72" t="s">
        <v>113</v>
      </c>
      <c r="C52" s="42">
        <f>IF('EN Com.Spec.'!C52:C52=""," ",'EN Com.Spec.'!C52:C52)</f>
        <v>6</v>
      </c>
      <c r="D52" s="42">
        <f>IF('EN Com.Spec.'!D52:D52=""," ",'EN Com.Spec.'!D52:D52)</f>
        <v>6</v>
      </c>
      <c r="E52" s="44"/>
    </row>
    <row r="53" spans="1:5" ht="18.75" customHeight="1">
      <c r="A53" s="190"/>
      <c r="B53" s="73" t="s">
        <v>114</v>
      </c>
      <c r="C53" s="43" t="str">
        <f>IF('EN Com.Spec.'!C53:C53=""," ",'EN Com.Spec.'!C53:C53)</f>
        <v>28 UKI</v>
      </c>
      <c r="D53" s="43" t="str">
        <f>IF('EN Com.Spec.'!D53:D53=""," ",'EN Com.Spec.'!D53:D53)</f>
        <v>22 EU</v>
      </c>
      <c r="E53" s="45"/>
    </row>
    <row r="54" spans="1:5" ht="18.75" customHeight="1" thickBot="1">
      <c r="A54" s="190"/>
      <c r="B54" s="113" t="s">
        <v>117</v>
      </c>
      <c r="C54" s="114">
        <f>IF('EN Com.Spec.'!C54:C54=""," ",'EN Com.Spec.'!C54:C54)</f>
        <v>4</v>
      </c>
      <c r="D54" s="114">
        <f>IF('EN Com.Spec.'!D54:D54=""," ",'EN Com.Spec.'!D54:D54)</f>
        <v>4</v>
      </c>
      <c r="E54" s="45"/>
    </row>
    <row r="55" spans="1:5" ht="18.75" customHeight="1" thickBot="1">
      <c r="A55" s="7" t="s">
        <v>260</v>
      </c>
      <c r="B55" s="12" t="s">
        <v>261</v>
      </c>
      <c r="C55" s="249" t="str">
        <f>IF('EN Com.Spec.'!C55:C55=""," ",'EN Com.Spec.'!C55:C55)</f>
        <v>Spain</v>
      </c>
      <c r="D55" s="299" t="str">
        <f>IF('EN Com.Spec.'!D55:D55=""," ",'EN Com.Spec.'!D55:D55)</f>
        <v xml:space="preserve"> </v>
      </c>
      <c r="E55" s="300" t="str">
        <f>IF('EN Com.Spec.'!E55:E55=""," ",'EN Com.Spec.'!E55:E55)</f>
        <v xml:space="preserve"> </v>
      </c>
    </row>
    <row r="56" spans="1:5" ht="54.75" thickBot="1">
      <c r="A56" s="7" t="s">
        <v>262</v>
      </c>
      <c r="B56" s="177" t="str">
        <f>IF('EN Com.Spec.'!B56:B56=""," ",'EN Com.Spec.'!B56:B56)</f>
        <v xml:space="preserve"> </v>
      </c>
      <c r="C56" s="178" t="str">
        <f>IF('EN Com.Spec.'!C56:C56=""," ",'EN Com.Spec.'!C56:C56)</f>
        <v xml:space="preserve"> </v>
      </c>
      <c r="D56" s="179" t="str">
        <f>IF('EN Com.Spec.'!D56:D56=""," ",'EN Com.Spec.'!D56:D56)</f>
        <v xml:space="preserve"> </v>
      </c>
      <c r="E56" s="180" t="str">
        <f>IF('EN Com.Spec.'!E56:E56=""," ",'EN Com.Spec.'!E56:E56)</f>
        <v xml:space="preserve"> </v>
      </c>
    </row>
    <row r="57" spans="1:5" ht="18.75" thickBot="1">
      <c r="A57" s="7"/>
      <c r="B57" s="177" t="s">
        <v>263</v>
      </c>
      <c r="C57" s="178"/>
      <c r="D57" s="179"/>
      <c r="E57" s="180"/>
    </row>
  </sheetData>
  <mergeCells count="35">
    <mergeCell ref="A47:A51"/>
    <mergeCell ref="C55:E55"/>
    <mergeCell ref="C33:E33"/>
    <mergeCell ref="C34:E34"/>
    <mergeCell ref="C35:E35"/>
    <mergeCell ref="B41:E41"/>
    <mergeCell ref="B43:E43"/>
    <mergeCell ref="B42:E42"/>
    <mergeCell ref="B46:E46"/>
    <mergeCell ref="A44:A46"/>
    <mergeCell ref="A52:A54"/>
    <mergeCell ref="B1:C1"/>
    <mergeCell ref="B5:E5"/>
    <mergeCell ref="B9:E9"/>
    <mergeCell ref="B11:C11"/>
    <mergeCell ref="D11:E11"/>
    <mergeCell ref="B2:E2"/>
    <mergeCell ref="B3:E3"/>
    <mergeCell ref="B4:E4"/>
    <mergeCell ref="B10:E10"/>
    <mergeCell ref="B57:E57"/>
    <mergeCell ref="C24:E24"/>
    <mergeCell ref="C25:E25"/>
    <mergeCell ref="B20:E20"/>
    <mergeCell ref="B21:E21"/>
    <mergeCell ref="B22:E22"/>
    <mergeCell ref="C23:E23"/>
    <mergeCell ref="C26:E26"/>
    <mergeCell ref="C27:E27"/>
    <mergeCell ref="B30:E30"/>
    <mergeCell ref="C31:E31"/>
    <mergeCell ref="C28:E28"/>
    <mergeCell ref="B29:E29"/>
    <mergeCell ref="B56:E56"/>
    <mergeCell ref="C32:E32"/>
  </mergeCells>
  <phoneticPr fontId="0" type="noConversion"/>
  <pageMargins left="0.78740157480314965" right="0.23622047244094491" top="0.78740157480314965" bottom="0.78740157480314965" header="0.51181102362204722" footer="0.51181102362204722"/>
  <pageSetup paperSize="9" scale="46" orientation="portrait" r:id="rId1"/>
  <headerFooter alignWithMargins="0">
    <oddFooter>&amp;LDate de l'impression &amp;D
L'information dans ce document a été basée sur les caractéristiques du produit au moment où ce document a été dressé. Sur base de ce document, aucune droit n'est emprunté.</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74"/>
  <sheetViews>
    <sheetView tabSelected="1" view="pageBreakPreview" topLeftCell="A7" zoomScaleNormal="100" zoomScaleSheetLayoutView="100" workbookViewId="0">
      <selection activeCell="B9" sqref="B9:E9"/>
    </sheetView>
  </sheetViews>
  <sheetFormatPr baseColWidth="10" defaultColWidth="9.140625" defaultRowHeight="12.75"/>
  <cols>
    <col min="1" max="1" width="46.140625" customWidth="1"/>
    <col min="2" max="2" width="23.5703125" customWidth="1"/>
    <col min="3" max="3" width="26.42578125" customWidth="1"/>
    <col min="4" max="4" width="26.5703125" customWidth="1"/>
    <col min="5" max="5" width="23.5703125" customWidth="1"/>
  </cols>
  <sheetData>
    <row r="1" spans="1:8" ht="30.6" customHeight="1" thickBot="1">
      <c r="B1" s="181" t="s">
        <v>264</v>
      </c>
      <c r="C1" s="182"/>
      <c r="D1" s="62" t="s">
        <v>265</v>
      </c>
      <c r="E1" s="19">
        <f>IF('EN Com.Spec.'!E1:E1=""," ",'EN Com.Spec.'!E1:E1)</f>
        <v>45308</v>
      </c>
    </row>
    <row r="2" spans="1:8" ht="57" customHeight="1" thickBot="1">
      <c r="B2" s="211" t="s">
        <v>266</v>
      </c>
      <c r="C2" s="212"/>
      <c r="D2" s="213"/>
      <c r="E2" s="214"/>
    </row>
    <row r="3" spans="1:8" ht="18.75" customHeight="1" thickBot="1">
      <c r="A3" s="2" t="s">
        <v>267</v>
      </c>
      <c r="B3" s="215" t="s">
        <v>268</v>
      </c>
      <c r="C3" s="216"/>
      <c r="D3" s="217"/>
      <c r="E3" s="218"/>
    </row>
    <row r="4" spans="1:8" ht="18.75" customHeight="1" thickBot="1">
      <c r="A4" s="2" t="s">
        <v>269</v>
      </c>
      <c r="B4" s="228" t="str">
        <f>IF('EN Com.Spec.'!B4:B4=""," ",'EN Com.Spec.'!B4:B4)</f>
        <v>76017182UKI, 76017193EU</v>
      </c>
      <c r="C4" s="229"/>
      <c r="D4" s="217"/>
      <c r="E4" s="218"/>
    </row>
    <row r="5" spans="1:8" ht="18.75" customHeight="1" thickBot="1">
      <c r="A5" s="2" t="s">
        <v>270</v>
      </c>
      <c r="B5" s="228" t="str">
        <f>IF('EN Com.Spec.'!B5:B5=""," ",'EN Com.Spec.'!B5:B5)</f>
        <v>6x875 ml e 855g</v>
      </c>
      <c r="C5" s="229"/>
      <c r="D5" s="217"/>
      <c r="E5" s="218"/>
    </row>
    <row r="6" spans="1:8" ht="18.75" customHeight="1" thickBot="1">
      <c r="A6" s="2" t="s">
        <v>271</v>
      </c>
      <c r="B6" s="55" t="s">
        <v>272</v>
      </c>
      <c r="C6" s="121">
        <f>IF('EN Com.Spec.'!C6:C6=""," ",'EN Com.Spec.'!C6:C6)</f>
        <v>8715700120768</v>
      </c>
      <c r="D6" s="75" t="s">
        <v>273</v>
      </c>
      <c r="E6" s="120" t="str">
        <f>IF('EN Com.Spec.'!E6:E6=""," ",'EN Com.Spec.'!E6:E6)</f>
        <v xml:space="preserve">5000157139214, 
08715700218786 </v>
      </c>
    </row>
    <row r="7" spans="1:8" ht="18.75" customHeight="1" thickBot="1">
      <c r="A7" s="53" t="s">
        <v>274</v>
      </c>
      <c r="B7" s="41" t="s">
        <v>275</v>
      </c>
      <c r="C7" s="41" t="s">
        <v>276</v>
      </c>
      <c r="D7" s="175" t="str">
        <f>IF('EN Com.Spec.'!D7:D7=""," ",'EN Com.Spec.'!D7:D7)</f>
        <v>Pallet UKI: 574,6 kg</v>
      </c>
      <c r="E7" s="175" t="str">
        <f>IF('EN Com.Spec.'!E7:E7=""," ",'EN Com.Spec.'!E7:E7)</f>
        <v>pallet EU: 451,4 kg</v>
      </c>
    </row>
    <row r="8" spans="1:8" ht="18.75" customHeight="1" thickBot="1">
      <c r="A8" s="53" t="s">
        <v>277</v>
      </c>
      <c r="B8" s="41" t="s">
        <v>278</v>
      </c>
      <c r="C8" s="41" t="s">
        <v>279</v>
      </c>
      <c r="D8" s="175" t="str">
        <f>IF('EN Com.Spec.'!D8:D8=""," ",'EN Com.Spec.'!D8:D8)</f>
        <v>Pallet UKI: 647,8 kg</v>
      </c>
      <c r="E8" s="175" t="str">
        <f>IF('EN Com.Spec.'!E8:E8=""," ",'EN Com.Spec.'!E8:E8)</f>
        <v>pallet EU: 510,4 kg</v>
      </c>
    </row>
    <row r="9" spans="1:8" ht="85.5" customHeight="1">
      <c r="A9" s="2" t="s">
        <v>280</v>
      </c>
      <c r="B9" s="302" t="s">
        <v>281</v>
      </c>
      <c r="C9" s="178"/>
      <c r="D9" s="217"/>
      <c r="E9" s="218"/>
    </row>
    <row r="10" spans="1:8" ht="33" customHeight="1" thickBot="1">
      <c r="A10" s="54" t="s">
        <v>282</v>
      </c>
      <c r="B10" s="303" t="s">
        <v>283</v>
      </c>
      <c r="C10" s="304"/>
      <c r="D10" s="304"/>
      <c r="E10" s="305"/>
    </row>
    <row r="11" spans="1:8" ht="18.75" customHeight="1">
      <c r="A11" s="3" t="s">
        <v>284</v>
      </c>
      <c r="B11" s="221" t="s">
        <v>285</v>
      </c>
      <c r="C11" s="222"/>
      <c r="D11" s="223" t="s">
        <v>286</v>
      </c>
      <c r="E11" s="224"/>
    </row>
    <row r="12" spans="1:8" ht="18.75" customHeight="1">
      <c r="A12" s="4" t="s">
        <v>287</v>
      </c>
      <c r="B12" s="56" t="str">
        <f>IF('EN Com.Spec.'!B12:B12=""," ",'EN Com.Spec.'!B12:B12)</f>
        <v>2666 / 648</v>
      </c>
      <c r="C12" s="60" t="str">
        <f>'EN Com.Spec.'!C12:D12</f>
        <v>kJ/kcal</v>
      </c>
      <c r="D12" s="169" t="str">
        <f>IF('EN Com.Spec.'!D12:D12=""," ",'EN Com.Spec.'!D12:D12)</f>
        <v xml:space="preserve"> </v>
      </c>
      <c r="E12" s="20" t="str">
        <f>'EN Com.Spec.'!E12:F12</f>
        <v>kJ/kcal</v>
      </c>
    </row>
    <row r="13" spans="1:8" ht="18.75" customHeight="1">
      <c r="A13" s="4" t="s">
        <v>288</v>
      </c>
      <c r="B13" s="56">
        <f>IF('EN Com.Spec.'!B13:B13=""," ",'EN Com.Spec.'!B13:B13)</f>
        <v>70</v>
      </c>
      <c r="C13" s="60" t="str">
        <f>'EN Com.Spec.'!C13:D13</f>
        <v>g</v>
      </c>
      <c r="D13" s="169" t="str">
        <f>IF('EN Com.Spec.'!D13:D13=""," ",'EN Com.Spec.'!D13:D13)</f>
        <v xml:space="preserve"> </v>
      </c>
      <c r="E13" s="20" t="str">
        <f>'EN Com.Spec.'!E13:F13</f>
        <v>g</v>
      </c>
    </row>
    <row r="14" spans="1:8" ht="18.75" customHeight="1">
      <c r="A14" s="4" t="s">
        <v>289</v>
      </c>
      <c r="B14" s="56">
        <f>IF('EN Com.Spec.'!B14:B14=""," ",'EN Com.Spec.'!B14:B14)</f>
        <v>8.6999999999999993</v>
      </c>
      <c r="C14" s="60" t="str">
        <f>'EN Com.Spec.'!C14:D14</f>
        <v>g</v>
      </c>
      <c r="D14" s="169" t="str">
        <f>IF('EN Com.Spec.'!D14:D14=""," ",'EN Com.Spec.'!D14:D14)</f>
        <v xml:space="preserve"> </v>
      </c>
      <c r="E14" s="20" t="str">
        <f>'EN Com.Spec.'!E14:F14</f>
        <v>g</v>
      </c>
      <c r="H14" s="27"/>
    </row>
    <row r="15" spans="1:8" ht="18.75" customHeight="1">
      <c r="A15" s="4" t="s">
        <v>290</v>
      </c>
      <c r="B15" s="56">
        <f>IF('EN Com.Spec.'!B15:B15=""," ",'EN Com.Spec.'!B15:B15)</f>
        <v>3.7</v>
      </c>
      <c r="C15" s="60" t="str">
        <f>'EN Com.Spec.'!C15:D15</f>
        <v>g</v>
      </c>
      <c r="D15" s="169" t="str">
        <f>IF('EN Com.Spec.'!D15:D15=""," ",'EN Com.Spec.'!D15:D15)</f>
        <v xml:space="preserve"> </v>
      </c>
      <c r="E15" s="20" t="str">
        <f>'EN Com.Spec.'!E15:F15</f>
        <v>g</v>
      </c>
      <c r="H15" s="27"/>
    </row>
    <row r="16" spans="1:8" ht="18.75" customHeight="1">
      <c r="A16" s="4" t="s">
        <v>291</v>
      </c>
      <c r="B16" s="56">
        <f>IF('EN Com.Spec.'!B16:B16=""," ",'EN Com.Spec.'!B16:B16)</f>
        <v>2.4</v>
      </c>
      <c r="C16" s="60" t="str">
        <f>'EN Com.Spec.'!C16:D16</f>
        <v>g</v>
      </c>
      <c r="D16" s="169" t="str">
        <f>IF('EN Com.Spec.'!D16:D16=""," ",'EN Com.Spec.'!D16:D16)</f>
        <v xml:space="preserve"> </v>
      </c>
      <c r="E16" s="20" t="str">
        <f>'EN Com.Spec.'!E16:F16</f>
        <v>g</v>
      </c>
    </row>
    <row r="17" spans="1:5" ht="18.75" customHeight="1">
      <c r="A17" s="4" t="s">
        <v>292</v>
      </c>
      <c r="B17" s="56">
        <f>IF('EN Com.Spec.'!B17:B17=""," ",'EN Com.Spec.'!B17:B17)</f>
        <v>0.9</v>
      </c>
      <c r="C17" s="60" t="str">
        <f>'EN Com.Spec.'!C17:D17</f>
        <v>g</v>
      </c>
      <c r="D17" s="169" t="str">
        <f>IF('EN Com.Spec.'!D17:D17=""," ",'EN Com.Spec.'!D17:D17)</f>
        <v xml:space="preserve"> </v>
      </c>
      <c r="E17" s="20" t="str">
        <f>'EN Com.Spec.'!E17:F17</f>
        <v>g</v>
      </c>
    </row>
    <row r="18" spans="1:5" ht="18.600000000000001" customHeight="1">
      <c r="A18" s="4" t="s">
        <v>293</v>
      </c>
      <c r="B18" s="137">
        <f>IF('EN Com.Spec.'!B18:B18=""," ",'EN Com.Spec.'!B18:B18)</f>
        <v>1</v>
      </c>
      <c r="C18" s="60" t="str">
        <f>'EN Com.Spec.'!C18:D18</f>
        <v>g</v>
      </c>
      <c r="D18" s="169" t="str">
        <f>IF('EN Com.Spec.'!D18:D18=""," ",'EN Com.Spec.'!D18:D18)</f>
        <v xml:space="preserve"> </v>
      </c>
      <c r="E18" s="20" t="str">
        <f>'EN Com.Spec.'!E18:F18</f>
        <v>g</v>
      </c>
    </row>
    <row r="19" spans="1:5" ht="18.600000000000001" customHeight="1" thickBot="1">
      <c r="A19" s="24" t="s">
        <v>294</v>
      </c>
      <c r="B19" s="56" t="str">
        <f>IF('EN Com.Spec.'!B19:B19=""," ",'EN Com.Spec.'!B19:B19)</f>
        <v xml:space="preserve"> </v>
      </c>
      <c r="C19" s="60" t="str">
        <f>'EN Com.Spec.'!C19:D19</f>
        <v>g</v>
      </c>
      <c r="D19" s="169" t="str">
        <f>IF('EN Com.Spec.'!D19:D19=""," ",'EN Com.Spec.'!D19:D19)</f>
        <v xml:space="preserve"> </v>
      </c>
      <c r="E19" s="23" t="str">
        <f>'EN Com.Spec.'!E19:F19</f>
        <v>g</v>
      </c>
    </row>
    <row r="20" spans="1:5" ht="72.75" customHeight="1" thickBot="1">
      <c r="A20" s="5" t="s">
        <v>295</v>
      </c>
      <c r="B20" s="177" t="s">
        <v>296</v>
      </c>
      <c r="C20" s="178"/>
      <c r="D20" s="217"/>
      <c r="E20" s="218"/>
    </row>
    <row r="21" spans="1:5" ht="96.75" customHeight="1" thickBot="1">
      <c r="A21" s="6" t="s">
        <v>297</v>
      </c>
      <c r="B21" s="177" t="s">
        <v>298</v>
      </c>
      <c r="C21" s="178"/>
      <c r="D21" s="217"/>
      <c r="E21" s="218"/>
    </row>
    <row r="22" spans="1:5" ht="18">
      <c r="A22" s="6" t="s">
        <v>299</v>
      </c>
      <c r="B22" s="52" t="s">
        <v>300</v>
      </c>
      <c r="C22" s="183" t="s">
        <v>301</v>
      </c>
      <c r="D22" s="184"/>
      <c r="E22" s="185"/>
    </row>
    <row r="23" spans="1:5" ht="18.75" customHeight="1">
      <c r="A23" s="15" t="s">
        <v>302</v>
      </c>
      <c r="B23" s="56" t="str">
        <f>IF('EN Com.Spec.'!B23:B23=""," ",'EN Com.Spec.'!B23:B23)</f>
        <v>&lt; 1.000</v>
      </c>
      <c r="C23" s="237" t="s">
        <v>303</v>
      </c>
      <c r="D23" s="238"/>
      <c r="E23" s="239"/>
    </row>
    <row r="24" spans="1:5" ht="18.75" customHeight="1">
      <c r="A24" s="15" t="s">
        <v>304</v>
      </c>
      <c r="B24" s="56" t="str">
        <f>IF('EN Com.Spec.'!B24:B24=""," ",'EN Com.Spec.'!B24:B24)</f>
        <v>&lt; 50</v>
      </c>
      <c r="C24" s="194" t="s">
        <v>303</v>
      </c>
      <c r="D24" s="195"/>
      <c r="E24" s="196"/>
    </row>
    <row r="25" spans="1:5" ht="18.75" customHeight="1">
      <c r="A25" s="16" t="s">
        <v>305</v>
      </c>
      <c r="B25" s="56" t="str">
        <f>IF('EN Com.Spec.'!B25:B25=""," ",'EN Com.Spec.'!B25:B25)</f>
        <v>&lt;10</v>
      </c>
      <c r="C25" s="194" t="s">
        <v>303</v>
      </c>
      <c r="D25" s="195"/>
      <c r="E25" s="196"/>
    </row>
    <row r="26" spans="1:5" ht="18" customHeight="1">
      <c r="A26" s="15" t="s">
        <v>306</v>
      </c>
      <c r="B26" s="56" t="str">
        <f>IF('EN Com.Spec.'!B26=""," ",(IF('EN Com.Spec.'!B26="absent","ausente",'EN Com.Spec.'!B26)))</f>
        <v xml:space="preserve"> </v>
      </c>
      <c r="C26" s="194" t="s">
        <v>307</v>
      </c>
      <c r="D26" s="195"/>
      <c r="E26" s="196"/>
    </row>
    <row r="27" spans="1:5" ht="18">
      <c r="A27" s="15" t="s">
        <v>308</v>
      </c>
      <c r="B27" s="56" t="str">
        <f>IF('EN Com.Spec.'!B27=""," ",(IF('EN Com.Spec.'!B27="absent","ausente",'EN Com.Spec.'!B27)))</f>
        <v>ausente</v>
      </c>
      <c r="C27" s="194" t="s">
        <v>309</v>
      </c>
      <c r="D27" s="195"/>
      <c r="E27" s="196"/>
    </row>
    <row r="28" spans="1:5" ht="18">
      <c r="A28" s="15" t="s">
        <v>60</v>
      </c>
      <c r="B28" s="56" t="str">
        <f>IF('EN Com.Spec.'!B28:B28=""," ",'EN Com.Spec.'!B28:B28)</f>
        <v>&lt; 50</v>
      </c>
      <c r="C28" s="197" t="s">
        <v>303</v>
      </c>
      <c r="D28" s="195"/>
      <c r="E28" s="196"/>
    </row>
    <row r="29" spans="1:5" ht="26.45" customHeight="1" thickBot="1">
      <c r="A29" s="66" t="s">
        <v>310</v>
      </c>
      <c r="B29" s="198" t="s">
        <v>62</v>
      </c>
      <c r="C29" s="199"/>
      <c r="D29" s="199"/>
      <c r="E29" s="200"/>
    </row>
    <row r="30" spans="1:5" ht="18" customHeight="1">
      <c r="A30" s="5" t="s">
        <v>311</v>
      </c>
      <c r="B30" s="52" t="s">
        <v>300</v>
      </c>
      <c r="C30" s="183" t="s">
        <v>301</v>
      </c>
      <c r="D30" s="184"/>
      <c r="E30" s="185"/>
    </row>
    <row r="31" spans="1:5" ht="18" customHeight="1">
      <c r="A31" s="1" t="s">
        <v>312</v>
      </c>
      <c r="B31" s="57" t="str">
        <f>IF('EN Com.Spec.'!B31:B31=""," ",'EN Com.Spec.'!B31:B31)</f>
        <v xml:space="preserve"> </v>
      </c>
      <c r="C31" s="209" t="str">
        <f>IF('EN Com.Spec.'!C31:F31=""," ",'EN Com.Spec.'!C31:F31)</f>
        <v>%</v>
      </c>
      <c r="D31" s="209"/>
      <c r="E31" s="210"/>
    </row>
    <row r="32" spans="1:5" ht="18" customHeight="1">
      <c r="A32" s="1" t="s">
        <v>293</v>
      </c>
      <c r="B32" s="170" t="str">
        <f>IF('EN Com.Spec.'!B32:B32=""," ",'EN Com.Spec.'!B32:B32)</f>
        <v>0,95 - 1,10</v>
      </c>
      <c r="C32" s="307" t="str">
        <f>IF('EN Com.Spec.'!C32:F32=""," ",'EN Com.Spec.'!C32:F32)</f>
        <v>%</v>
      </c>
      <c r="D32" s="233"/>
      <c r="E32" s="234"/>
    </row>
    <row r="33" spans="1:5" ht="18" customHeight="1">
      <c r="A33" s="1" t="s">
        <v>67</v>
      </c>
      <c r="B33" s="170" t="str">
        <f>IF('EN Com.Spec.'!B33:B33=""," ",'EN Com.Spec.'!B33:B33)</f>
        <v>3,60 - 3,90</v>
      </c>
      <c r="C33" s="306"/>
      <c r="D33" s="235"/>
      <c r="E33" s="236"/>
    </row>
    <row r="34" spans="1:5" ht="18.75" customHeight="1">
      <c r="A34" s="1" t="s">
        <v>69</v>
      </c>
      <c r="B34" s="170" t="str">
        <f>IF('EN Com.Spec.'!B34:B34=""," ",'EN Com.Spec.'!B34:B34)</f>
        <v xml:space="preserve"> </v>
      </c>
      <c r="C34" s="306" t="str">
        <f>IF('EN Com.Spec.'!C34:F34=""," ",'EN Com.Spec.'!C34:F34)</f>
        <v>°</v>
      </c>
      <c r="D34" s="235"/>
      <c r="E34" s="236"/>
    </row>
    <row r="35" spans="1:5" ht="18.75" customHeight="1" thickBot="1">
      <c r="A35" s="1" t="s">
        <v>313</v>
      </c>
      <c r="B35" s="176" t="str">
        <f>IF('EN Com.Spec.'!B35:B35=""," ",'EN Com.Spec.'!B35:B35)</f>
        <v>0,40 - 0,55</v>
      </c>
      <c r="C35" s="308" t="str">
        <f>IF('EN Com.Spec.'!C35:F35=""," ",'EN Com.Spec.'!C35:F35)</f>
        <v>%</v>
      </c>
      <c r="D35" s="207"/>
      <c r="E35" s="208"/>
    </row>
    <row r="36" spans="1:5" ht="18.75" thickBot="1">
      <c r="A36" s="5" t="s">
        <v>314</v>
      </c>
      <c r="B36" s="58" t="s">
        <v>74</v>
      </c>
      <c r="C36" s="59" t="str">
        <f>IF('EN Com.Spec.'!C36="yes","Si",(IF('EN Com.Spec.'!C36="no","No",(IF('EN Com.Spec.'!C36="Not available","No disponible")))))</f>
        <v>No</v>
      </c>
      <c r="D36" s="58" t="s">
        <v>315</v>
      </c>
      <c r="E36" s="105" t="str">
        <f>IF('EN Com.Spec.'!E36="yes","Si",(IF('EN Com.Spec.'!E36="no","No",(IF('EN Com.Spec.'!E36="Not available","No disponible")))))</f>
        <v>Si</v>
      </c>
    </row>
    <row r="37" spans="1:5" ht="36.75" thickBot="1">
      <c r="A37" s="191" t="s">
        <v>62</v>
      </c>
      <c r="B37" s="50" t="s">
        <v>78</v>
      </c>
      <c r="C37" s="103" t="str">
        <f>IF('EN Com.Spec.'!C37="yes","Si",(IF('EN Com.Spec.'!C37="no","No",(IF('EN Com.Spec.'!C37="Not available","No disponible")))))</f>
        <v>No</v>
      </c>
      <c r="D37" s="51" t="s">
        <v>316</v>
      </c>
      <c r="E37" s="106" t="str">
        <f>IF('EN Com.Spec.'!E37="yes","Si",(IF('EN Com.Spec.'!E37="no","No",(IF('EN Com.Spec.'!E37="Not available","No disponible")))))</f>
        <v>Si</v>
      </c>
    </row>
    <row r="38" spans="1:5" ht="36.75" customHeight="1" thickBot="1">
      <c r="A38" s="192"/>
      <c r="B38" s="49" t="s">
        <v>317</v>
      </c>
      <c r="C38" s="103" t="str">
        <f>IF('EN Com.Spec.'!C38="yes","Si",(IF('EN Com.Spec.'!C38="no","No",(IF('EN Com.Spec.'!C38="Not available","No disponible")))))</f>
        <v>No</v>
      </c>
      <c r="D38" s="50" t="s">
        <v>318</v>
      </c>
      <c r="E38" s="106" t="str">
        <f>IF('EN Com.Spec.'!E38="yes","Si",(IF('EN Com.Spec.'!E38="no","No",(IF('EN Com.Spec.'!E38="Not available","No disponible")))))</f>
        <v>Si</v>
      </c>
    </row>
    <row r="39" spans="1:5" ht="35.1" customHeight="1" thickBot="1">
      <c r="A39" s="192"/>
      <c r="B39" s="49" t="s">
        <v>319</v>
      </c>
      <c r="C39" s="104" t="str">
        <f>IF('EN Com.Spec.'!C39="yes","Si",(IF('EN Com.Spec.'!C39="no","No",(IF('EN Com.Spec.'!C39="Not available","No disponible")))))</f>
        <v>Si</v>
      </c>
      <c r="D39" s="49" t="s">
        <v>320</v>
      </c>
      <c r="E39" s="50" t="str">
        <f>IF('EN Com.Spec.'!E39="yes","Si",(IF('EN Com.Spec.'!E39="no","No",(IF('EN Com.Spec.'!E39="Not available","No disponible")))))</f>
        <v>Si</v>
      </c>
    </row>
    <row r="40" spans="1:5" ht="18.75" thickBot="1">
      <c r="A40" s="193"/>
      <c r="B40" s="50" t="s">
        <v>321</v>
      </c>
      <c r="C40" s="50" t="str">
        <f>IF('EN Com.Spec.'!C40="yes","Si",(IF('EN Com.Spec.'!C40="no","No",(IF('EN Com.Spec.'!C40="Not available","No disponible")))))</f>
        <v>No</v>
      </c>
      <c r="D40" s="47"/>
      <c r="E40" s="48"/>
    </row>
    <row r="41" spans="1:5" ht="36.75" customHeight="1" thickBot="1">
      <c r="A41" s="33" t="s">
        <v>238</v>
      </c>
      <c r="B41" s="203" t="s">
        <v>322</v>
      </c>
      <c r="C41" s="204"/>
      <c r="D41" s="205"/>
      <c r="E41" s="206"/>
    </row>
    <row r="42" spans="1:5" ht="36.75" customHeight="1" thickBot="1">
      <c r="A42" s="7" t="s">
        <v>323</v>
      </c>
      <c r="B42" s="203" t="s">
        <v>88</v>
      </c>
      <c r="C42" s="179"/>
      <c r="D42" s="179"/>
      <c r="E42" s="180"/>
    </row>
    <row r="43" spans="1:5" ht="69" customHeight="1" thickBot="1">
      <c r="A43" s="7" t="s">
        <v>324</v>
      </c>
      <c r="B43" s="309" t="s">
        <v>90</v>
      </c>
      <c r="C43" s="310"/>
      <c r="D43" s="311"/>
      <c r="E43" s="312"/>
    </row>
    <row r="44" spans="1:5" ht="36.75" thickBot="1">
      <c r="A44" s="313" t="s">
        <v>325</v>
      </c>
      <c r="B44" s="133">
        <f>IF('EN Com.Spec.'!B44:B44=""," ",'EN Com.Spec.'!B44:B44)</f>
        <v>365</v>
      </c>
      <c r="C44" s="127" t="s">
        <v>326</v>
      </c>
      <c r="D44" s="116" t="str">
        <f>IF('EN Com.Spec.'!D44=""," ",(IF('EN Com.Spec.'!D44="ambient","ambiante",(IF('EN Com.Spec.'!D44="refrigerated","refrigerado",(IF('EN Com.Spec.'!D44="frozen","congelado")))))))</f>
        <v>ambiante</v>
      </c>
      <c r="E44" s="129" t="s">
        <v>327</v>
      </c>
    </row>
    <row r="45" spans="1:5" ht="36.75" thickBot="1">
      <c r="A45" s="314"/>
      <c r="B45" s="134">
        <f>IF('EN Com.Spec.'!B45:B45=""," ",'EN Com.Spec.'!B45:B45)</f>
        <v>56</v>
      </c>
      <c r="C45" s="128" t="s">
        <v>328</v>
      </c>
      <c r="D45" s="116" t="str">
        <f>IF('EN Com.Spec.'!D45=""," ",(IF('EN Com.Spec.'!D45="ambient","ambiante",(IF('EN Com.Spec.'!D45="refrigerated","refrigerado",(IF('EN Com.Spec.'!D45="frozen","congelado")))))))</f>
        <v>ambiante</v>
      </c>
      <c r="E45" s="130" t="s">
        <v>329</v>
      </c>
    </row>
    <row r="46" spans="1:5" ht="111.6" customHeight="1" thickBot="1">
      <c r="A46" s="188"/>
      <c r="B46" s="315" t="s">
        <v>330</v>
      </c>
      <c r="C46" s="219"/>
      <c r="D46" s="219"/>
      <c r="E46" s="220"/>
    </row>
    <row r="47" spans="1:5" ht="18.75" customHeight="1">
      <c r="A47" s="186" t="s">
        <v>331</v>
      </c>
      <c r="B47" s="34"/>
      <c r="C47" s="35" t="s">
        <v>332</v>
      </c>
      <c r="D47" s="35" t="s">
        <v>333</v>
      </c>
      <c r="E47" s="36" t="s">
        <v>334</v>
      </c>
    </row>
    <row r="48" spans="1:5" ht="36">
      <c r="A48" s="201"/>
      <c r="B48" s="37" t="s">
        <v>335</v>
      </c>
      <c r="C48" s="119" t="s">
        <v>336</v>
      </c>
      <c r="D48" s="119" t="s">
        <v>337</v>
      </c>
      <c r="E48" s="135" t="str">
        <f>IF('EN Com.Spec.'!E48=""," ",'EN Com.Spec.'!E48)</f>
        <v xml:space="preserve"> </v>
      </c>
    </row>
    <row r="49" spans="1:5" ht="18.75" customHeight="1">
      <c r="A49" s="201"/>
      <c r="B49" s="38" t="s">
        <v>338</v>
      </c>
      <c r="C49" s="67" t="str">
        <f>IF('EN Com.Spec.'!C49=""," ",'EN Com.Spec.'!C49)</f>
        <v>67,1 x 93,5 x 260 mm</v>
      </c>
      <c r="D49" s="67" t="str">
        <f>IF('EN Com.Spec.'!D49=""," ",'EN Com.Spec.'!D49)</f>
        <v>209 x 192 x 263 mm.</v>
      </c>
      <c r="E49" s="68" t="str">
        <f>IF('EN Com.Spec.'!E49=""," ",'EN Com.Spec.'!E49)</f>
        <v xml:space="preserve"> </v>
      </c>
    </row>
    <row r="50" spans="1:5" ht="18.75" customHeight="1">
      <c r="A50" s="201"/>
      <c r="B50" s="38" t="s">
        <v>339</v>
      </c>
      <c r="C50" s="67" t="str">
        <f>IF('EN Com.Spec.'!C50=""," ",'EN Com.Spec.'!C50)</f>
        <v>Pet 42, PP 4,5 +3 g</v>
      </c>
      <c r="D50" s="67" t="str">
        <f>IF('EN Com.Spec.'!D50=""," ",'EN Com.Spec.'!D50)</f>
        <v>42 g + 26 g</v>
      </c>
      <c r="E50" s="68" t="str">
        <f>IF('EN Com.Spec.'!E50=""," ",'EN Com.Spec.'!E50)</f>
        <v xml:space="preserve"> </v>
      </c>
    </row>
    <row r="51" spans="1:5" ht="18.75" customHeight="1" thickBot="1">
      <c r="A51" s="202"/>
      <c r="B51" s="39" t="s">
        <v>340</v>
      </c>
      <c r="C51" s="69">
        <f>IF('EN Com.Spec.'!C51=""," ",'EN Com.Spec.'!C51)</f>
        <v>1</v>
      </c>
      <c r="D51" s="69">
        <f>IF('EN Com.Spec.'!D51=""," ",'EN Com.Spec.'!D51)</f>
        <v>1</v>
      </c>
      <c r="E51" s="70" t="str">
        <f>IF('EN Com.Spec.'!E51=""," ",'EN Com.Spec.'!E51)</f>
        <v xml:space="preserve"> </v>
      </c>
    </row>
    <row r="52" spans="1:5" ht="18.75" customHeight="1">
      <c r="A52" s="189" t="s">
        <v>341</v>
      </c>
      <c r="B52" s="72" t="s">
        <v>342</v>
      </c>
      <c r="C52" s="42">
        <f>IF('EN Com.Spec.'!C52=""," ",'EN Com.Spec.'!C52)</f>
        <v>6</v>
      </c>
      <c r="D52" s="42">
        <f>IF('EN Com.Spec.'!D52=""," ",'EN Com.Spec.'!D52)</f>
        <v>6</v>
      </c>
      <c r="E52" s="44"/>
    </row>
    <row r="53" spans="1:5" ht="18.75" customHeight="1">
      <c r="A53" s="190"/>
      <c r="B53" s="73" t="s">
        <v>343</v>
      </c>
      <c r="C53" s="43" t="str">
        <f>IF('EN Com.Spec.'!C53=""," ",'EN Com.Spec.'!C53)</f>
        <v>28 UKI</v>
      </c>
      <c r="D53" s="43" t="str">
        <f>IF('EN Com.Spec.'!D53=""," ",'EN Com.Spec.'!D53)</f>
        <v>22 EU</v>
      </c>
      <c r="E53" s="45"/>
    </row>
    <row r="54" spans="1:5" ht="18.75" customHeight="1" thickBot="1">
      <c r="A54" s="190"/>
      <c r="B54" s="74" t="s">
        <v>344</v>
      </c>
      <c r="C54" s="43">
        <f>IF('EN Com.Spec.'!C54=""," ",'EN Com.Spec.'!C54)</f>
        <v>4</v>
      </c>
      <c r="D54" s="43">
        <f>IF('EN Com.Spec.'!D54=""," ",'EN Com.Spec.'!D54)</f>
        <v>4</v>
      </c>
      <c r="E54" s="45"/>
    </row>
    <row r="55" spans="1:5" ht="18.75" thickBot="1">
      <c r="A55" s="33" t="s">
        <v>345</v>
      </c>
      <c r="B55" s="40" t="s">
        <v>346</v>
      </c>
      <c r="C55" s="240" t="str">
        <f>IF('EN Com.Spec.'!C55:C55=""," ",'EN Com.Spec.'!C55:C55)</f>
        <v>Spain</v>
      </c>
      <c r="D55" s="231" t="e">
        <f>IF('EN Com.Spec.'!#REF!=""," ",'EN Com.Spec.'!#REF!)</f>
        <v>#REF!</v>
      </c>
      <c r="E55" s="232" t="e">
        <f>IF('EN Com.Spec.'!#REF!=""," ",'EN Com.Spec.'!#REF!)</f>
        <v>#REF!</v>
      </c>
    </row>
    <row r="56" spans="1:5" ht="54.75" thickBot="1">
      <c r="A56" s="33" t="s">
        <v>347</v>
      </c>
      <c r="B56" s="230"/>
      <c r="C56" s="231"/>
      <c r="D56" s="231"/>
      <c r="E56" s="232"/>
    </row>
    <row r="57" spans="1:5" ht="18">
      <c r="B57" s="301" t="s">
        <v>348</v>
      </c>
      <c r="C57" s="301"/>
      <c r="D57" s="301"/>
      <c r="E57" s="301"/>
    </row>
    <row r="71" spans="1:1">
      <c r="A71" s="46" t="s">
        <v>62</v>
      </c>
    </row>
    <row r="72" spans="1:1">
      <c r="A72" s="46"/>
    </row>
    <row r="73" spans="1:1">
      <c r="A73" s="46"/>
    </row>
    <row r="74" spans="1:1">
      <c r="A74" s="46"/>
    </row>
  </sheetData>
  <mergeCells count="36">
    <mergeCell ref="A52:A54"/>
    <mergeCell ref="C55:E55"/>
    <mergeCell ref="C35:E35"/>
    <mergeCell ref="A37:A40"/>
    <mergeCell ref="B41:E41"/>
    <mergeCell ref="B43:E43"/>
    <mergeCell ref="A44:A46"/>
    <mergeCell ref="A47:A51"/>
    <mergeCell ref="B46:E46"/>
    <mergeCell ref="B42:E42"/>
    <mergeCell ref="C30:E30"/>
    <mergeCell ref="C31:E31"/>
    <mergeCell ref="C32:E32"/>
    <mergeCell ref="C33:E33"/>
    <mergeCell ref="B56:E56"/>
    <mergeCell ref="C25:E25"/>
    <mergeCell ref="C26:E26"/>
    <mergeCell ref="C27:E27"/>
    <mergeCell ref="C28:E28"/>
    <mergeCell ref="B29:E29"/>
    <mergeCell ref="B57:E57"/>
    <mergeCell ref="C22:E22"/>
    <mergeCell ref="B1:C1"/>
    <mergeCell ref="B2:E2"/>
    <mergeCell ref="B3:E3"/>
    <mergeCell ref="B4:E4"/>
    <mergeCell ref="B5:E5"/>
    <mergeCell ref="B9:E9"/>
    <mergeCell ref="B10:E10"/>
    <mergeCell ref="B11:C11"/>
    <mergeCell ref="D11:E11"/>
    <mergeCell ref="B20:E20"/>
    <mergeCell ref="B21:E21"/>
    <mergeCell ref="C34:E34"/>
    <mergeCell ref="C23:E23"/>
    <mergeCell ref="C24:E24"/>
  </mergeCells>
  <dataValidations disablePrompts="1" count="1">
    <dataValidation type="list" showInputMessage="1" showErrorMessage="1" sqref="E36:E39 C36:C40" xr:uid="{00000000-0002-0000-0400-000000000000}">
      <formula1>$A$72:$A$74</formula1>
    </dataValidation>
  </dataValidations>
  <pageMargins left="0.78740157480314965" right="0.23622047244094491" top="0.78740157480314965" bottom="0.78740157480314965" header="0.51181102362204722" footer="0.51181102362204722"/>
  <pageSetup paperSize="9" scale="45" orientation="portrait" verticalDpi="200" r:id="rId1"/>
  <headerFooter>
    <oddFooter xml:space="preserve">&amp;LPrint date: &amp;D
All the information in this document is based upon the property's of the product when this document was composed. Nothing herein contained shall be construed to imply any warranty or guarantee.  </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4"/>
  <sheetViews>
    <sheetView view="pageBreakPreview" zoomScale="76" zoomScaleNormal="76" zoomScaleSheetLayoutView="76" workbookViewId="0">
      <selection activeCell="E14" sqref="E14"/>
    </sheetView>
  </sheetViews>
  <sheetFormatPr baseColWidth="10" defaultColWidth="9.140625" defaultRowHeight="12.75"/>
  <cols>
    <col min="1" max="1" width="7.5703125" customWidth="1"/>
    <col min="2" max="2" width="10.42578125" customWidth="1"/>
    <col min="3" max="3" width="52.140625" customWidth="1"/>
    <col min="4" max="4" width="16.42578125" customWidth="1"/>
    <col min="5" max="6" width="15.42578125" customWidth="1"/>
    <col min="256" max="256" width="7.5703125" customWidth="1"/>
    <col min="257" max="257" width="10.42578125" customWidth="1"/>
    <col min="258" max="258" width="51.5703125" customWidth="1"/>
    <col min="259" max="259" width="10.5703125" customWidth="1"/>
    <col min="261" max="261" width="11.42578125" customWidth="1"/>
    <col min="262" max="262" width="11.5703125" customWidth="1"/>
    <col min="512" max="512" width="7.5703125" customWidth="1"/>
    <col min="513" max="513" width="10.42578125" customWidth="1"/>
    <col min="514" max="514" width="51.5703125" customWidth="1"/>
    <col min="515" max="515" width="10.5703125" customWidth="1"/>
    <col min="517" max="517" width="11.42578125" customWidth="1"/>
    <col min="518" max="518" width="11.5703125" customWidth="1"/>
    <col min="768" max="768" width="7.5703125" customWidth="1"/>
    <col min="769" max="769" width="10.42578125" customWidth="1"/>
    <col min="770" max="770" width="51.5703125" customWidth="1"/>
    <col min="771" max="771" width="10.5703125" customWidth="1"/>
    <col min="773" max="773" width="11.42578125" customWidth="1"/>
    <col min="774" max="774" width="11.5703125" customWidth="1"/>
    <col min="1024" max="1024" width="7.5703125" customWidth="1"/>
    <col min="1025" max="1025" width="10.42578125" customWidth="1"/>
    <col min="1026" max="1026" width="51.5703125" customWidth="1"/>
    <col min="1027" max="1027" width="10.5703125" customWidth="1"/>
    <col min="1029" max="1029" width="11.42578125" customWidth="1"/>
    <col min="1030" max="1030" width="11.5703125" customWidth="1"/>
    <col min="1280" max="1280" width="7.5703125" customWidth="1"/>
    <col min="1281" max="1281" width="10.42578125" customWidth="1"/>
    <col min="1282" max="1282" width="51.5703125" customWidth="1"/>
    <col min="1283" max="1283" width="10.5703125" customWidth="1"/>
    <col min="1285" max="1285" width="11.42578125" customWidth="1"/>
    <col min="1286" max="1286" width="11.5703125" customWidth="1"/>
    <col min="1536" max="1536" width="7.5703125" customWidth="1"/>
    <col min="1537" max="1537" width="10.42578125" customWidth="1"/>
    <col min="1538" max="1538" width="51.5703125" customWidth="1"/>
    <col min="1539" max="1539" width="10.5703125" customWidth="1"/>
    <col min="1541" max="1541" width="11.42578125" customWidth="1"/>
    <col min="1542" max="1542" width="11.5703125" customWidth="1"/>
    <col min="1792" max="1792" width="7.5703125" customWidth="1"/>
    <col min="1793" max="1793" width="10.42578125" customWidth="1"/>
    <col min="1794" max="1794" width="51.5703125" customWidth="1"/>
    <col min="1795" max="1795" width="10.5703125" customWidth="1"/>
    <col min="1797" max="1797" width="11.42578125" customWidth="1"/>
    <col min="1798" max="1798" width="11.5703125" customWidth="1"/>
    <col min="2048" max="2048" width="7.5703125" customWidth="1"/>
    <col min="2049" max="2049" width="10.42578125" customWidth="1"/>
    <col min="2050" max="2050" width="51.5703125" customWidth="1"/>
    <col min="2051" max="2051" width="10.5703125" customWidth="1"/>
    <col min="2053" max="2053" width="11.42578125" customWidth="1"/>
    <col min="2054" max="2054" width="11.5703125" customWidth="1"/>
    <col min="2304" max="2304" width="7.5703125" customWidth="1"/>
    <col min="2305" max="2305" width="10.42578125" customWidth="1"/>
    <col min="2306" max="2306" width="51.5703125" customWidth="1"/>
    <col min="2307" max="2307" width="10.5703125" customWidth="1"/>
    <col min="2309" max="2309" width="11.42578125" customWidth="1"/>
    <col min="2310" max="2310" width="11.5703125" customWidth="1"/>
    <col min="2560" max="2560" width="7.5703125" customWidth="1"/>
    <col min="2561" max="2561" width="10.42578125" customWidth="1"/>
    <col min="2562" max="2562" width="51.5703125" customWidth="1"/>
    <col min="2563" max="2563" width="10.5703125" customWidth="1"/>
    <col min="2565" max="2565" width="11.42578125" customWidth="1"/>
    <col min="2566" max="2566" width="11.5703125" customWidth="1"/>
    <col min="2816" max="2816" width="7.5703125" customWidth="1"/>
    <col min="2817" max="2817" width="10.42578125" customWidth="1"/>
    <col min="2818" max="2818" width="51.5703125" customWidth="1"/>
    <col min="2819" max="2819" width="10.5703125" customWidth="1"/>
    <col min="2821" max="2821" width="11.42578125" customWidth="1"/>
    <col min="2822" max="2822" width="11.5703125" customWidth="1"/>
    <col min="3072" max="3072" width="7.5703125" customWidth="1"/>
    <col min="3073" max="3073" width="10.42578125" customWidth="1"/>
    <col min="3074" max="3074" width="51.5703125" customWidth="1"/>
    <col min="3075" max="3075" width="10.5703125" customWidth="1"/>
    <col min="3077" max="3077" width="11.42578125" customWidth="1"/>
    <col min="3078" max="3078" width="11.5703125" customWidth="1"/>
    <col min="3328" max="3328" width="7.5703125" customWidth="1"/>
    <col min="3329" max="3329" width="10.42578125" customWidth="1"/>
    <col min="3330" max="3330" width="51.5703125" customWidth="1"/>
    <col min="3331" max="3331" width="10.5703125" customWidth="1"/>
    <col min="3333" max="3333" width="11.42578125" customWidth="1"/>
    <col min="3334" max="3334" width="11.5703125" customWidth="1"/>
    <col min="3584" max="3584" width="7.5703125" customWidth="1"/>
    <col min="3585" max="3585" width="10.42578125" customWidth="1"/>
    <col min="3586" max="3586" width="51.5703125" customWidth="1"/>
    <col min="3587" max="3587" width="10.5703125" customWidth="1"/>
    <col min="3589" max="3589" width="11.42578125" customWidth="1"/>
    <col min="3590" max="3590" width="11.5703125" customWidth="1"/>
    <col min="3840" max="3840" width="7.5703125" customWidth="1"/>
    <col min="3841" max="3841" width="10.42578125" customWidth="1"/>
    <col min="3842" max="3842" width="51.5703125" customWidth="1"/>
    <col min="3843" max="3843" width="10.5703125" customWidth="1"/>
    <col min="3845" max="3845" width="11.42578125" customWidth="1"/>
    <col min="3846" max="3846" width="11.5703125" customWidth="1"/>
    <col min="4096" max="4096" width="7.5703125" customWidth="1"/>
    <col min="4097" max="4097" width="10.42578125" customWidth="1"/>
    <col min="4098" max="4098" width="51.5703125" customWidth="1"/>
    <col min="4099" max="4099" width="10.5703125" customWidth="1"/>
    <col min="4101" max="4101" width="11.42578125" customWidth="1"/>
    <col min="4102" max="4102" width="11.5703125" customWidth="1"/>
    <col min="4352" max="4352" width="7.5703125" customWidth="1"/>
    <col min="4353" max="4353" width="10.42578125" customWidth="1"/>
    <col min="4354" max="4354" width="51.5703125" customWidth="1"/>
    <col min="4355" max="4355" width="10.5703125" customWidth="1"/>
    <col min="4357" max="4357" width="11.42578125" customWidth="1"/>
    <col min="4358" max="4358" width="11.5703125" customWidth="1"/>
    <col min="4608" max="4608" width="7.5703125" customWidth="1"/>
    <col min="4609" max="4609" width="10.42578125" customWidth="1"/>
    <col min="4610" max="4610" width="51.5703125" customWidth="1"/>
    <col min="4611" max="4611" width="10.5703125" customWidth="1"/>
    <col min="4613" max="4613" width="11.42578125" customWidth="1"/>
    <col min="4614" max="4614" width="11.5703125" customWidth="1"/>
    <col min="4864" max="4864" width="7.5703125" customWidth="1"/>
    <col min="4865" max="4865" width="10.42578125" customWidth="1"/>
    <col min="4866" max="4866" width="51.5703125" customWidth="1"/>
    <col min="4867" max="4867" width="10.5703125" customWidth="1"/>
    <col min="4869" max="4869" width="11.42578125" customWidth="1"/>
    <col min="4870" max="4870" width="11.5703125" customWidth="1"/>
    <col min="5120" max="5120" width="7.5703125" customWidth="1"/>
    <col min="5121" max="5121" width="10.42578125" customWidth="1"/>
    <col min="5122" max="5122" width="51.5703125" customWidth="1"/>
    <col min="5123" max="5123" width="10.5703125" customWidth="1"/>
    <col min="5125" max="5125" width="11.42578125" customWidth="1"/>
    <col min="5126" max="5126" width="11.5703125" customWidth="1"/>
    <col min="5376" max="5376" width="7.5703125" customWidth="1"/>
    <col min="5377" max="5377" width="10.42578125" customWidth="1"/>
    <col min="5378" max="5378" width="51.5703125" customWidth="1"/>
    <col min="5379" max="5379" width="10.5703125" customWidth="1"/>
    <col min="5381" max="5381" width="11.42578125" customWidth="1"/>
    <col min="5382" max="5382" width="11.5703125" customWidth="1"/>
    <col min="5632" max="5632" width="7.5703125" customWidth="1"/>
    <col min="5633" max="5633" width="10.42578125" customWidth="1"/>
    <col min="5634" max="5634" width="51.5703125" customWidth="1"/>
    <col min="5635" max="5635" width="10.5703125" customWidth="1"/>
    <col min="5637" max="5637" width="11.42578125" customWidth="1"/>
    <col min="5638" max="5638" width="11.5703125" customWidth="1"/>
    <col min="5888" max="5888" width="7.5703125" customWidth="1"/>
    <col min="5889" max="5889" width="10.42578125" customWidth="1"/>
    <col min="5890" max="5890" width="51.5703125" customWidth="1"/>
    <col min="5891" max="5891" width="10.5703125" customWidth="1"/>
    <col min="5893" max="5893" width="11.42578125" customWidth="1"/>
    <col min="5894" max="5894" width="11.5703125" customWidth="1"/>
    <col min="6144" max="6144" width="7.5703125" customWidth="1"/>
    <col min="6145" max="6145" width="10.42578125" customWidth="1"/>
    <col min="6146" max="6146" width="51.5703125" customWidth="1"/>
    <col min="6147" max="6147" width="10.5703125" customWidth="1"/>
    <col min="6149" max="6149" width="11.42578125" customWidth="1"/>
    <col min="6150" max="6150" width="11.5703125" customWidth="1"/>
    <col min="6400" max="6400" width="7.5703125" customWidth="1"/>
    <col min="6401" max="6401" width="10.42578125" customWidth="1"/>
    <col min="6402" max="6402" width="51.5703125" customWidth="1"/>
    <col min="6403" max="6403" width="10.5703125" customWidth="1"/>
    <col min="6405" max="6405" width="11.42578125" customWidth="1"/>
    <col min="6406" max="6406" width="11.5703125" customWidth="1"/>
    <col min="6656" max="6656" width="7.5703125" customWidth="1"/>
    <col min="6657" max="6657" width="10.42578125" customWidth="1"/>
    <col min="6658" max="6658" width="51.5703125" customWidth="1"/>
    <col min="6659" max="6659" width="10.5703125" customWidth="1"/>
    <col min="6661" max="6661" width="11.42578125" customWidth="1"/>
    <col min="6662" max="6662" width="11.5703125" customWidth="1"/>
    <col min="6912" max="6912" width="7.5703125" customWidth="1"/>
    <col min="6913" max="6913" width="10.42578125" customWidth="1"/>
    <col min="6914" max="6914" width="51.5703125" customWidth="1"/>
    <col min="6915" max="6915" width="10.5703125" customWidth="1"/>
    <col min="6917" max="6917" width="11.42578125" customWidth="1"/>
    <col min="6918" max="6918" width="11.5703125" customWidth="1"/>
    <col min="7168" max="7168" width="7.5703125" customWidth="1"/>
    <col min="7169" max="7169" width="10.42578125" customWidth="1"/>
    <col min="7170" max="7170" width="51.5703125" customWidth="1"/>
    <col min="7171" max="7171" width="10.5703125" customWidth="1"/>
    <col min="7173" max="7173" width="11.42578125" customWidth="1"/>
    <col min="7174" max="7174" width="11.5703125" customWidth="1"/>
    <col min="7424" max="7424" width="7.5703125" customWidth="1"/>
    <col min="7425" max="7425" width="10.42578125" customWidth="1"/>
    <col min="7426" max="7426" width="51.5703125" customWidth="1"/>
    <col min="7427" max="7427" width="10.5703125" customWidth="1"/>
    <col min="7429" max="7429" width="11.42578125" customWidth="1"/>
    <col min="7430" max="7430" width="11.5703125" customWidth="1"/>
    <col min="7680" max="7680" width="7.5703125" customWidth="1"/>
    <col min="7681" max="7681" width="10.42578125" customWidth="1"/>
    <col min="7682" max="7682" width="51.5703125" customWidth="1"/>
    <col min="7683" max="7683" width="10.5703125" customWidth="1"/>
    <col min="7685" max="7685" width="11.42578125" customWidth="1"/>
    <col min="7686" max="7686" width="11.5703125" customWidth="1"/>
    <col min="7936" max="7936" width="7.5703125" customWidth="1"/>
    <col min="7937" max="7937" width="10.42578125" customWidth="1"/>
    <col min="7938" max="7938" width="51.5703125" customWidth="1"/>
    <col min="7939" max="7939" width="10.5703125" customWidth="1"/>
    <col min="7941" max="7941" width="11.42578125" customWidth="1"/>
    <col min="7942" max="7942" width="11.5703125" customWidth="1"/>
    <col min="8192" max="8192" width="7.5703125" customWidth="1"/>
    <col min="8193" max="8193" width="10.42578125" customWidth="1"/>
    <col min="8194" max="8194" width="51.5703125" customWidth="1"/>
    <col min="8195" max="8195" width="10.5703125" customWidth="1"/>
    <col min="8197" max="8197" width="11.42578125" customWidth="1"/>
    <col min="8198" max="8198" width="11.5703125" customWidth="1"/>
    <col min="8448" max="8448" width="7.5703125" customWidth="1"/>
    <col min="8449" max="8449" width="10.42578125" customWidth="1"/>
    <col min="8450" max="8450" width="51.5703125" customWidth="1"/>
    <col min="8451" max="8451" width="10.5703125" customWidth="1"/>
    <col min="8453" max="8453" width="11.42578125" customWidth="1"/>
    <col min="8454" max="8454" width="11.5703125" customWidth="1"/>
    <col min="8704" max="8704" width="7.5703125" customWidth="1"/>
    <col min="8705" max="8705" width="10.42578125" customWidth="1"/>
    <col min="8706" max="8706" width="51.5703125" customWidth="1"/>
    <col min="8707" max="8707" width="10.5703125" customWidth="1"/>
    <col min="8709" max="8709" width="11.42578125" customWidth="1"/>
    <col min="8710" max="8710" width="11.5703125" customWidth="1"/>
    <col min="8960" max="8960" width="7.5703125" customWidth="1"/>
    <col min="8961" max="8961" width="10.42578125" customWidth="1"/>
    <col min="8962" max="8962" width="51.5703125" customWidth="1"/>
    <col min="8963" max="8963" width="10.5703125" customWidth="1"/>
    <col min="8965" max="8965" width="11.42578125" customWidth="1"/>
    <col min="8966" max="8966" width="11.5703125" customWidth="1"/>
    <col min="9216" max="9216" width="7.5703125" customWidth="1"/>
    <col min="9217" max="9217" width="10.42578125" customWidth="1"/>
    <col min="9218" max="9218" width="51.5703125" customWidth="1"/>
    <col min="9219" max="9219" width="10.5703125" customWidth="1"/>
    <col min="9221" max="9221" width="11.42578125" customWidth="1"/>
    <col min="9222" max="9222" width="11.5703125" customWidth="1"/>
    <col min="9472" max="9472" width="7.5703125" customWidth="1"/>
    <col min="9473" max="9473" width="10.42578125" customWidth="1"/>
    <col min="9474" max="9474" width="51.5703125" customWidth="1"/>
    <col min="9475" max="9475" width="10.5703125" customWidth="1"/>
    <col min="9477" max="9477" width="11.42578125" customWidth="1"/>
    <col min="9478" max="9478" width="11.5703125" customWidth="1"/>
    <col min="9728" max="9728" width="7.5703125" customWidth="1"/>
    <col min="9729" max="9729" width="10.42578125" customWidth="1"/>
    <col min="9730" max="9730" width="51.5703125" customWidth="1"/>
    <col min="9731" max="9731" width="10.5703125" customWidth="1"/>
    <col min="9733" max="9733" width="11.42578125" customWidth="1"/>
    <col min="9734" max="9734" width="11.5703125" customWidth="1"/>
    <col min="9984" max="9984" width="7.5703125" customWidth="1"/>
    <col min="9985" max="9985" width="10.42578125" customWidth="1"/>
    <col min="9986" max="9986" width="51.5703125" customWidth="1"/>
    <col min="9987" max="9987" width="10.5703125" customWidth="1"/>
    <col min="9989" max="9989" width="11.42578125" customWidth="1"/>
    <col min="9990" max="9990" width="11.5703125" customWidth="1"/>
    <col min="10240" max="10240" width="7.5703125" customWidth="1"/>
    <col min="10241" max="10241" width="10.42578125" customWidth="1"/>
    <col min="10242" max="10242" width="51.5703125" customWidth="1"/>
    <col min="10243" max="10243" width="10.5703125" customWidth="1"/>
    <col min="10245" max="10245" width="11.42578125" customWidth="1"/>
    <col min="10246" max="10246" width="11.5703125" customWidth="1"/>
    <col min="10496" max="10496" width="7.5703125" customWidth="1"/>
    <col min="10497" max="10497" width="10.42578125" customWidth="1"/>
    <col min="10498" max="10498" width="51.5703125" customWidth="1"/>
    <col min="10499" max="10499" width="10.5703125" customWidth="1"/>
    <col min="10501" max="10501" width="11.42578125" customWidth="1"/>
    <col min="10502" max="10502" width="11.5703125" customWidth="1"/>
    <col min="10752" max="10752" width="7.5703125" customWidth="1"/>
    <col min="10753" max="10753" width="10.42578125" customWidth="1"/>
    <col min="10754" max="10754" width="51.5703125" customWidth="1"/>
    <col min="10755" max="10755" width="10.5703125" customWidth="1"/>
    <col min="10757" max="10757" width="11.42578125" customWidth="1"/>
    <col min="10758" max="10758" width="11.5703125" customWidth="1"/>
    <col min="11008" max="11008" width="7.5703125" customWidth="1"/>
    <col min="11009" max="11009" width="10.42578125" customWidth="1"/>
    <col min="11010" max="11010" width="51.5703125" customWidth="1"/>
    <col min="11011" max="11011" width="10.5703125" customWidth="1"/>
    <col min="11013" max="11013" width="11.42578125" customWidth="1"/>
    <col min="11014" max="11014" width="11.5703125" customWidth="1"/>
    <col min="11264" max="11264" width="7.5703125" customWidth="1"/>
    <col min="11265" max="11265" width="10.42578125" customWidth="1"/>
    <col min="11266" max="11266" width="51.5703125" customWidth="1"/>
    <col min="11267" max="11267" width="10.5703125" customWidth="1"/>
    <col min="11269" max="11269" width="11.42578125" customWidth="1"/>
    <col min="11270" max="11270" width="11.5703125" customWidth="1"/>
    <col min="11520" max="11520" width="7.5703125" customWidth="1"/>
    <col min="11521" max="11521" width="10.42578125" customWidth="1"/>
    <col min="11522" max="11522" width="51.5703125" customWidth="1"/>
    <col min="11523" max="11523" width="10.5703125" customWidth="1"/>
    <col min="11525" max="11525" width="11.42578125" customWidth="1"/>
    <col min="11526" max="11526" width="11.5703125" customWidth="1"/>
    <col min="11776" max="11776" width="7.5703125" customWidth="1"/>
    <col min="11777" max="11777" width="10.42578125" customWidth="1"/>
    <col min="11778" max="11778" width="51.5703125" customWidth="1"/>
    <col min="11779" max="11779" width="10.5703125" customWidth="1"/>
    <col min="11781" max="11781" width="11.42578125" customWidth="1"/>
    <col min="11782" max="11782" width="11.5703125" customWidth="1"/>
    <col min="12032" max="12032" width="7.5703125" customWidth="1"/>
    <col min="12033" max="12033" width="10.42578125" customWidth="1"/>
    <col min="12034" max="12034" width="51.5703125" customWidth="1"/>
    <col min="12035" max="12035" width="10.5703125" customWidth="1"/>
    <col min="12037" max="12037" width="11.42578125" customWidth="1"/>
    <col min="12038" max="12038" width="11.5703125" customWidth="1"/>
    <col min="12288" max="12288" width="7.5703125" customWidth="1"/>
    <col min="12289" max="12289" width="10.42578125" customWidth="1"/>
    <col min="12290" max="12290" width="51.5703125" customWidth="1"/>
    <col min="12291" max="12291" width="10.5703125" customWidth="1"/>
    <col min="12293" max="12293" width="11.42578125" customWidth="1"/>
    <col min="12294" max="12294" width="11.5703125" customWidth="1"/>
    <col min="12544" max="12544" width="7.5703125" customWidth="1"/>
    <col min="12545" max="12545" width="10.42578125" customWidth="1"/>
    <col min="12546" max="12546" width="51.5703125" customWidth="1"/>
    <col min="12547" max="12547" width="10.5703125" customWidth="1"/>
    <col min="12549" max="12549" width="11.42578125" customWidth="1"/>
    <col min="12550" max="12550" width="11.5703125" customWidth="1"/>
    <col min="12800" max="12800" width="7.5703125" customWidth="1"/>
    <col min="12801" max="12801" width="10.42578125" customWidth="1"/>
    <col min="12802" max="12802" width="51.5703125" customWidth="1"/>
    <col min="12803" max="12803" width="10.5703125" customWidth="1"/>
    <col min="12805" max="12805" width="11.42578125" customWidth="1"/>
    <col min="12806" max="12806" width="11.5703125" customWidth="1"/>
    <col min="13056" max="13056" width="7.5703125" customWidth="1"/>
    <col min="13057" max="13057" width="10.42578125" customWidth="1"/>
    <col min="13058" max="13058" width="51.5703125" customWidth="1"/>
    <col min="13059" max="13059" width="10.5703125" customWidth="1"/>
    <col min="13061" max="13061" width="11.42578125" customWidth="1"/>
    <col min="13062" max="13062" width="11.5703125" customWidth="1"/>
    <col min="13312" max="13312" width="7.5703125" customWidth="1"/>
    <col min="13313" max="13313" width="10.42578125" customWidth="1"/>
    <col min="13314" max="13314" width="51.5703125" customWidth="1"/>
    <col min="13315" max="13315" width="10.5703125" customWidth="1"/>
    <col min="13317" max="13317" width="11.42578125" customWidth="1"/>
    <col min="13318" max="13318" width="11.5703125" customWidth="1"/>
    <col min="13568" max="13568" width="7.5703125" customWidth="1"/>
    <col min="13569" max="13569" width="10.42578125" customWidth="1"/>
    <col min="13570" max="13570" width="51.5703125" customWidth="1"/>
    <col min="13571" max="13571" width="10.5703125" customWidth="1"/>
    <col min="13573" max="13573" width="11.42578125" customWidth="1"/>
    <col min="13574" max="13574" width="11.5703125" customWidth="1"/>
    <col min="13824" max="13824" width="7.5703125" customWidth="1"/>
    <col min="13825" max="13825" width="10.42578125" customWidth="1"/>
    <col min="13826" max="13826" width="51.5703125" customWidth="1"/>
    <col min="13827" max="13827" width="10.5703125" customWidth="1"/>
    <col min="13829" max="13829" width="11.42578125" customWidth="1"/>
    <col min="13830" max="13830" width="11.5703125" customWidth="1"/>
    <col min="14080" max="14080" width="7.5703125" customWidth="1"/>
    <col min="14081" max="14081" width="10.42578125" customWidth="1"/>
    <col min="14082" max="14082" width="51.5703125" customWidth="1"/>
    <col min="14083" max="14083" width="10.5703125" customWidth="1"/>
    <col min="14085" max="14085" width="11.42578125" customWidth="1"/>
    <col min="14086" max="14086" width="11.5703125" customWidth="1"/>
    <col min="14336" max="14336" width="7.5703125" customWidth="1"/>
    <col min="14337" max="14337" width="10.42578125" customWidth="1"/>
    <col min="14338" max="14338" width="51.5703125" customWidth="1"/>
    <col min="14339" max="14339" width="10.5703125" customWidth="1"/>
    <col min="14341" max="14341" width="11.42578125" customWidth="1"/>
    <col min="14342" max="14342" width="11.5703125" customWidth="1"/>
    <col min="14592" max="14592" width="7.5703125" customWidth="1"/>
    <col min="14593" max="14593" width="10.42578125" customWidth="1"/>
    <col min="14594" max="14594" width="51.5703125" customWidth="1"/>
    <col min="14595" max="14595" width="10.5703125" customWidth="1"/>
    <col min="14597" max="14597" width="11.42578125" customWidth="1"/>
    <col min="14598" max="14598" width="11.5703125" customWidth="1"/>
    <col min="14848" max="14848" width="7.5703125" customWidth="1"/>
    <col min="14849" max="14849" width="10.42578125" customWidth="1"/>
    <col min="14850" max="14850" width="51.5703125" customWidth="1"/>
    <col min="14851" max="14851" width="10.5703125" customWidth="1"/>
    <col min="14853" max="14853" width="11.42578125" customWidth="1"/>
    <col min="14854" max="14854" width="11.5703125" customWidth="1"/>
    <col min="15104" max="15104" width="7.5703125" customWidth="1"/>
    <col min="15105" max="15105" width="10.42578125" customWidth="1"/>
    <col min="15106" max="15106" width="51.5703125" customWidth="1"/>
    <col min="15107" max="15107" width="10.5703125" customWidth="1"/>
    <col min="15109" max="15109" width="11.42578125" customWidth="1"/>
    <col min="15110" max="15110" width="11.5703125" customWidth="1"/>
    <col min="15360" max="15360" width="7.5703125" customWidth="1"/>
    <col min="15361" max="15361" width="10.42578125" customWidth="1"/>
    <col min="15362" max="15362" width="51.5703125" customWidth="1"/>
    <col min="15363" max="15363" width="10.5703125" customWidth="1"/>
    <col min="15365" max="15365" width="11.42578125" customWidth="1"/>
    <col min="15366" max="15366" width="11.5703125" customWidth="1"/>
    <col min="15616" max="15616" width="7.5703125" customWidth="1"/>
    <col min="15617" max="15617" width="10.42578125" customWidth="1"/>
    <col min="15618" max="15618" width="51.5703125" customWidth="1"/>
    <col min="15619" max="15619" width="10.5703125" customWidth="1"/>
    <col min="15621" max="15621" width="11.42578125" customWidth="1"/>
    <col min="15622" max="15622" width="11.5703125" customWidth="1"/>
    <col min="15872" max="15872" width="7.5703125" customWidth="1"/>
    <col min="15873" max="15873" width="10.42578125" customWidth="1"/>
    <col min="15874" max="15874" width="51.5703125" customWidth="1"/>
    <col min="15875" max="15875" width="10.5703125" customWidth="1"/>
    <col min="15877" max="15877" width="11.42578125" customWidth="1"/>
    <col min="15878" max="15878" width="11.5703125" customWidth="1"/>
    <col min="16128" max="16128" width="7.5703125" customWidth="1"/>
    <col min="16129" max="16129" width="10.42578125" customWidth="1"/>
    <col min="16130" max="16130" width="51.5703125" customWidth="1"/>
    <col min="16131" max="16131" width="10.5703125" customWidth="1"/>
    <col min="16133" max="16133" width="11.42578125" customWidth="1"/>
    <col min="16134" max="16134" width="11.5703125" customWidth="1"/>
  </cols>
  <sheetData>
    <row r="1" spans="1:6" ht="15.75" thickBot="1">
      <c r="A1" s="352" t="s">
        <v>349</v>
      </c>
      <c r="B1" s="353"/>
      <c r="C1" s="353"/>
      <c r="D1" s="353"/>
      <c r="E1" s="350">
        <f>IF('EN Com.Spec.'!E1:E1=""," ",'EN Com.Spec.'!E1:E1)</f>
        <v>45308</v>
      </c>
      <c r="F1" s="351" t="str">
        <f>IF('EN Com.Spec.'!F1=""," ",'EN Com.Spec.'!F1)</f>
        <v xml:space="preserve"> </v>
      </c>
    </row>
    <row r="2" spans="1:6" ht="71.25" customHeight="1" thickBot="1">
      <c r="A2" s="22"/>
      <c r="B2" s="79"/>
      <c r="C2" s="322" t="s">
        <v>350</v>
      </c>
      <c r="D2" s="323"/>
      <c r="E2" s="323"/>
      <c r="F2" s="324"/>
    </row>
    <row r="3" spans="1:6" ht="37.700000000000003" customHeight="1">
      <c r="A3" s="325" t="s">
        <v>3</v>
      </c>
      <c r="B3" s="326"/>
      <c r="C3" s="327"/>
      <c r="D3" s="328" t="str">
        <f>IF('EN Com.Spec.'!B3:B3=""," ",'EN Com.Spec.'!B3:B3)</f>
        <v>HNZ Truffle Mayonnaise 875 ml</v>
      </c>
      <c r="E3" s="329"/>
      <c r="F3" s="330"/>
    </row>
    <row r="4" spans="1:6" ht="39" customHeight="1">
      <c r="A4" s="316" t="s">
        <v>126</v>
      </c>
      <c r="B4" s="317"/>
      <c r="C4" s="318"/>
      <c r="D4" s="319" t="str">
        <f>IF('NL Com.Spec.'!B3:B3=""," ",'NL Com.Spec.'!B3:B3)</f>
        <v>HNZ Truffle Mayonnaise 875 ml</v>
      </c>
      <c r="E4" s="320"/>
      <c r="F4" s="321"/>
    </row>
    <row r="5" spans="1:6" ht="18" customHeight="1">
      <c r="A5" s="316" t="s">
        <v>194</v>
      </c>
      <c r="B5" s="317"/>
      <c r="C5" s="318"/>
      <c r="D5" s="344" t="str">
        <f>IF('FR Com.Spec.'!B3:B3=""," ",'FR Com.Spec.'!B3:B3)</f>
        <v xml:space="preserve"> </v>
      </c>
      <c r="E5" s="345"/>
      <c r="F5" s="346"/>
    </row>
    <row r="6" spans="1:6" ht="19.350000000000001" customHeight="1">
      <c r="A6" s="347" t="s">
        <v>267</v>
      </c>
      <c r="B6" s="348"/>
      <c r="C6" s="349"/>
      <c r="D6" s="344" t="str">
        <f>IF('ES Com.Spec.'!B3:B3=""," ",'ES Com.Spec.'!B3:B3)</f>
        <v>HNZ Mayonasa Trufa 875ml</v>
      </c>
      <c r="E6" s="345"/>
      <c r="F6" s="346"/>
    </row>
    <row r="7" spans="1:6" ht="18" customHeight="1">
      <c r="A7" s="316" t="s">
        <v>351</v>
      </c>
      <c r="B7" s="317"/>
      <c r="C7" s="318"/>
      <c r="D7" s="319" t="str">
        <f>IF('EN Com.Spec.'!B4:B4=""," ",'EN Com.Spec.'!B4:B4)</f>
        <v>76017182UKI, 76017193EU</v>
      </c>
      <c r="E7" s="320"/>
      <c r="F7" s="321"/>
    </row>
    <row r="8" spans="1:6" ht="18">
      <c r="A8" s="335" t="s">
        <v>352</v>
      </c>
      <c r="B8" s="336"/>
      <c r="C8" s="337"/>
      <c r="D8" s="319" t="str">
        <f>IF('EN Com.Spec.'!B5:B5=""," ",'EN Com.Spec.'!B5:B5)</f>
        <v>6x875 ml e 855g</v>
      </c>
      <c r="E8" s="320"/>
      <c r="F8" s="321"/>
    </row>
    <row r="9" spans="1:6" ht="18">
      <c r="A9" s="338" t="s">
        <v>353</v>
      </c>
      <c r="B9" s="339"/>
      <c r="C9" s="340"/>
      <c r="D9" s="341">
        <f>IF('EN Com.Spec.'!C6:C6=""," ",'EN Com.Spec.'!C6:C6)</f>
        <v>8715700120768</v>
      </c>
      <c r="E9" s="342"/>
      <c r="F9" s="343"/>
    </row>
    <row r="10" spans="1:6" ht="18">
      <c r="A10" s="80"/>
      <c r="B10" s="81"/>
      <c r="C10" s="82" t="s">
        <v>354</v>
      </c>
      <c r="F10" s="83"/>
    </row>
    <row r="11" spans="1:6" ht="29.1" customHeight="1">
      <c r="A11" s="84" t="s">
        <v>355</v>
      </c>
      <c r="B11" s="85" t="s">
        <v>356</v>
      </c>
      <c r="C11" s="86" t="s">
        <v>357</v>
      </c>
      <c r="D11" s="331" t="s">
        <v>358</v>
      </c>
      <c r="E11" s="332"/>
      <c r="F11" s="333" t="s">
        <v>359</v>
      </c>
    </row>
    <row r="12" spans="1:6" ht="27">
      <c r="A12" s="84"/>
      <c r="B12" s="85"/>
      <c r="C12" s="85"/>
      <c r="D12" s="101" t="s">
        <v>360</v>
      </c>
      <c r="E12" s="85" t="s">
        <v>361</v>
      </c>
      <c r="F12" s="334"/>
    </row>
    <row r="13" spans="1:6" ht="15.75" customHeight="1">
      <c r="A13" s="88">
        <v>1.1000000000000001</v>
      </c>
      <c r="B13" s="89" t="s">
        <v>362</v>
      </c>
      <c r="C13" s="89" t="s">
        <v>363</v>
      </c>
      <c r="D13" s="92" t="s">
        <v>364</v>
      </c>
      <c r="E13" s="87"/>
      <c r="F13" s="87"/>
    </row>
    <row r="14" spans="1:6" ht="15.75" customHeight="1">
      <c r="A14" s="88">
        <v>1.2</v>
      </c>
      <c r="B14" s="89" t="s">
        <v>365</v>
      </c>
      <c r="C14" s="89" t="s">
        <v>366</v>
      </c>
      <c r="D14" s="92" t="s">
        <v>364</v>
      </c>
      <c r="E14" s="87"/>
      <c r="F14" s="87"/>
    </row>
    <row r="15" spans="1:6" ht="15.75" customHeight="1">
      <c r="A15" s="88">
        <v>1.3</v>
      </c>
      <c r="B15" s="89" t="s">
        <v>367</v>
      </c>
      <c r="C15" s="89" t="s">
        <v>368</v>
      </c>
      <c r="D15" s="92" t="s">
        <v>364</v>
      </c>
      <c r="E15" s="87"/>
      <c r="F15" s="87"/>
    </row>
    <row r="16" spans="1:6" ht="15.75" customHeight="1">
      <c r="A16" s="88">
        <v>1.4</v>
      </c>
      <c r="B16" s="89" t="s">
        <v>369</v>
      </c>
      <c r="C16" s="89" t="s">
        <v>370</v>
      </c>
      <c r="D16" s="92" t="s">
        <v>364</v>
      </c>
      <c r="E16" s="87"/>
      <c r="F16" s="87"/>
    </row>
    <row r="17" spans="1:6" ht="15.75" customHeight="1">
      <c r="A17" s="88">
        <v>1.5</v>
      </c>
      <c r="B17" s="89" t="s">
        <v>371</v>
      </c>
      <c r="C17" s="89" t="s">
        <v>372</v>
      </c>
      <c r="D17" s="92" t="s">
        <v>364</v>
      </c>
      <c r="E17" s="87"/>
      <c r="F17" s="87"/>
    </row>
    <row r="18" spans="1:6" ht="15.75" customHeight="1">
      <c r="A18" s="88">
        <v>1.6</v>
      </c>
      <c r="B18" s="89" t="s">
        <v>373</v>
      </c>
      <c r="C18" s="89" t="s">
        <v>374</v>
      </c>
      <c r="D18" s="92" t="s">
        <v>364</v>
      </c>
      <c r="E18" s="87"/>
      <c r="F18" s="87"/>
    </row>
    <row r="19" spans="1:6" ht="24.6" customHeight="1">
      <c r="A19" s="90">
        <v>1</v>
      </c>
      <c r="B19" s="89" t="s">
        <v>375</v>
      </c>
      <c r="C19" s="91" t="s">
        <v>376</v>
      </c>
      <c r="D19" s="87"/>
      <c r="E19" s="87"/>
      <c r="F19" s="87"/>
    </row>
    <row r="20" spans="1:6" ht="26.1" customHeight="1">
      <c r="A20" s="88">
        <v>2</v>
      </c>
      <c r="B20" s="89" t="s">
        <v>377</v>
      </c>
      <c r="C20" s="89" t="s">
        <v>378</v>
      </c>
      <c r="D20" s="92" t="s">
        <v>364</v>
      </c>
      <c r="E20" s="87"/>
      <c r="F20" s="87"/>
    </row>
    <row r="21" spans="1:6" ht="25.5">
      <c r="A21" s="88">
        <v>3</v>
      </c>
      <c r="B21" s="89" t="s">
        <v>379</v>
      </c>
      <c r="C21" s="89" t="s">
        <v>380</v>
      </c>
      <c r="D21" s="87"/>
      <c r="E21" s="92" t="s">
        <v>364</v>
      </c>
      <c r="F21" s="87"/>
    </row>
    <row r="22" spans="1:6" ht="25.5">
      <c r="A22" s="88">
        <v>4</v>
      </c>
      <c r="B22" s="89" t="s">
        <v>381</v>
      </c>
      <c r="C22" s="89" t="s">
        <v>382</v>
      </c>
      <c r="D22" s="92" t="s">
        <v>364</v>
      </c>
      <c r="E22" s="87"/>
      <c r="F22" s="87"/>
    </row>
    <row r="23" spans="1:6" ht="25.5">
      <c r="A23" s="88">
        <v>5</v>
      </c>
      <c r="B23" s="89" t="s">
        <v>383</v>
      </c>
      <c r="C23" s="89" t="s">
        <v>384</v>
      </c>
      <c r="D23" s="92" t="s">
        <v>364</v>
      </c>
      <c r="E23" s="87"/>
      <c r="F23" s="87"/>
    </row>
    <row r="24" spans="1:6" ht="27" customHeight="1">
      <c r="A24" s="88">
        <v>6</v>
      </c>
      <c r="B24" s="89" t="s">
        <v>385</v>
      </c>
      <c r="C24" s="89" t="s">
        <v>386</v>
      </c>
      <c r="D24" s="92" t="s">
        <v>364</v>
      </c>
      <c r="E24" s="87"/>
      <c r="F24" s="87"/>
    </row>
    <row r="25" spans="1:6" ht="38.25">
      <c r="A25" s="88">
        <v>7</v>
      </c>
      <c r="B25" s="89" t="s">
        <v>387</v>
      </c>
      <c r="C25" s="89" t="s">
        <v>388</v>
      </c>
      <c r="D25" s="92" t="s">
        <v>364</v>
      </c>
      <c r="E25" s="87"/>
      <c r="F25" s="87"/>
    </row>
    <row r="26" spans="1:6" ht="15.75" customHeight="1">
      <c r="A26" s="88">
        <v>8.1</v>
      </c>
      <c r="B26" s="89" t="s">
        <v>389</v>
      </c>
      <c r="C26" s="89" t="s">
        <v>390</v>
      </c>
      <c r="D26" s="92" t="s">
        <v>364</v>
      </c>
      <c r="E26" s="87"/>
      <c r="F26" s="87"/>
    </row>
    <row r="27" spans="1:6" ht="15.75" customHeight="1">
      <c r="A27" s="88">
        <v>8.1999999999999993</v>
      </c>
      <c r="B27" s="89" t="s">
        <v>391</v>
      </c>
      <c r="C27" s="89" t="s">
        <v>392</v>
      </c>
      <c r="D27" s="92" t="s">
        <v>364</v>
      </c>
      <c r="E27" s="87"/>
      <c r="F27" s="87"/>
    </row>
    <row r="28" spans="1:6" ht="15.75" customHeight="1">
      <c r="A28" s="88">
        <v>8.3000000000000007</v>
      </c>
      <c r="B28" s="89" t="s">
        <v>393</v>
      </c>
      <c r="C28" s="89" t="s">
        <v>394</v>
      </c>
      <c r="D28" s="92" t="s">
        <v>364</v>
      </c>
      <c r="E28" s="87"/>
      <c r="F28" s="87"/>
    </row>
    <row r="29" spans="1:6" ht="15.75" customHeight="1">
      <c r="A29" s="88">
        <v>8.4</v>
      </c>
      <c r="B29" s="89" t="s">
        <v>395</v>
      </c>
      <c r="C29" s="89" t="s">
        <v>396</v>
      </c>
      <c r="D29" s="92" t="s">
        <v>364</v>
      </c>
      <c r="E29" s="87"/>
      <c r="F29" s="87"/>
    </row>
    <row r="30" spans="1:6" ht="15.75" customHeight="1">
      <c r="A30" s="88">
        <v>8.5</v>
      </c>
      <c r="B30" s="89" t="s">
        <v>397</v>
      </c>
      <c r="C30" s="89" t="s">
        <v>398</v>
      </c>
      <c r="D30" s="92" t="s">
        <v>364</v>
      </c>
      <c r="E30" s="87"/>
      <c r="F30" s="87"/>
    </row>
    <row r="31" spans="1:6" ht="15.75" customHeight="1">
      <c r="A31" s="88">
        <v>8.6</v>
      </c>
      <c r="B31" s="89" t="s">
        <v>399</v>
      </c>
      <c r="C31" s="89" t="s">
        <v>400</v>
      </c>
      <c r="D31" s="92" t="s">
        <v>364</v>
      </c>
      <c r="E31" s="87"/>
      <c r="F31" s="87"/>
    </row>
    <row r="32" spans="1:6" ht="15.75" customHeight="1">
      <c r="A32" s="88">
        <v>8.6999999999999993</v>
      </c>
      <c r="B32" s="89" t="s">
        <v>401</v>
      </c>
      <c r="C32" s="89" t="s">
        <v>402</v>
      </c>
      <c r="D32" s="92" t="s">
        <v>364</v>
      </c>
      <c r="E32" s="87"/>
      <c r="F32" s="87"/>
    </row>
    <row r="33" spans="1:6" ht="25.5">
      <c r="A33" s="88">
        <v>8.8000000000000007</v>
      </c>
      <c r="B33" s="89" t="s">
        <v>403</v>
      </c>
      <c r="C33" s="89" t="s">
        <v>404</v>
      </c>
      <c r="D33" s="92" t="s">
        <v>364</v>
      </c>
      <c r="E33" s="87"/>
      <c r="F33" s="87"/>
    </row>
    <row r="34" spans="1:6" ht="26.45" customHeight="1">
      <c r="A34" s="90">
        <v>8</v>
      </c>
      <c r="B34" s="89" t="s">
        <v>405</v>
      </c>
      <c r="C34" s="102" t="s">
        <v>406</v>
      </c>
      <c r="D34" s="87"/>
      <c r="E34" s="87"/>
      <c r="F34" s="87"/>
    </row>
    <row r="35" spans="1:6" ht="29.45" customHeight="1">
      <c r="A35" s="88">
        <v>9</v>
      </c>
      <c r="B35" s="89" t="s">
        <v>407</v>
      </c>
      <c r="C35" s="89" t="s">
        <v>408</v>
      </c>
      <c r="D35" s="92" t="s">
        <v>364</v>
      </c>
      <c r="E35" s="92"/>
      <c r="F35" s="87"/>
    </row>
    <row r="36" spans="1:6" ht="23.45" customHeight="1">
      <c r="A36" s="93">
        <v>10</v>
      </c>
      <c r="B36" s="89" t="s">
        <v>409</v>
      </c>
      <c r="C36" s="89" t="s">
        <v>410</v>
      </c>
      <c r="D36" s="92" t="s">
        <v>364</v>
      </c>
      <c r="E36" s="92"/>
      <c r="F36" s="87"/>
    </row>
    <row r="37" spans="1:6" ht="38.25">
      <c r="A37" s="93">
        <v>11</v>
      </c>
      <c r="B37" s="89" t="s">
        <v>411</v>
      </c>
      <c r="C37" s="89" t="s">
        <v>412</v>
      </c>
      <c r="D37" s="92" t="s">
        <v>364</v>
      </c>
      <c r="E37" s="87"/>
      <c r="F37" s="87"/>
    </row>
    <row r="38" spans="1:6" ht="77.45" customHeight="1">
      <c r="A38" s="94">
        <v>12</v>
      </c>
      <c r="B38" s="95" t="s">
        <v>413</v>
      </c>
      <c r="C38" s="89" t="s">
        <v>414</v>
      </c>
      <c r="D38" s="92" t="s">
        <v>364</v>
      </c>
      <c r="E38" s="87"/>
      <c r="F38" s="87"/>
    </row>
    <row r="39" spans="1:6" ht="26.45" customHeight="1">
      <c r="A39" s="93">
        <v>13</v>
      </c>
      <c r="B39" s="89" t="s">
        <v>415</v>
      </c>
      <c r="C39" s="89" t="s">
        <v>416</v>
      </c>
      <c r="D39" s="92" t="s">
        <v>364</v>
      </c>
      <c r="E39" s="87"/>
      <c r="F39" s="87"/>
    </row>
    <row r="40" spans="1:6" ht="25.5">
      <c r="A40" s="93">
        <v>14</v>
      </c>
      <c r="B40" s="89" t="s">
        <v>417</v>
      </c>
      <c r="C40" s="89" t="s">
        <v>418</v>
      </c>
      <c r="D40" s="92" t="s">
        <v>364</v>
      </c>
      <c r="E40" s="87"/>
      <c r="F40" s="87"/>
    </row>
    <row r="41" spans="1:6">
      <c r="A41" s="96" t="s">
        <v>419</v>
      </c>
      <c r="B41" s="96"/>
      <c r="C41" s="96"/>
    </row>
    <row r="42" spans="1:6">
      <c r="A42" s="99" t="s">
        <v>420</v>
      </c>
      <c r="B42" s="96"/>
      <c r="C42" s="96"/>
    </row>
    <row r="43" spans="1:6">
      <c r="A43" s="96"/>
      <c r="B43" s="97"/>
      <c r="C43" s="97"/>
      <c r="D43" s="98"/>
      <c r="E43" s="98"/>
      <c r="F43" s="98"/>
    </row>
    <row r="44" spans="1:6">
      <c r="A44" s="96"/>
    </row>
  </sheetData>
  <mergeCells count="19">
    <mergeCell ref="E1:F1"/>
    <mergeCell ref="A1:D1"/>
    <mergeCell ref="D11:E11"/>
    <mergeCell ref="F11:F12"/>
    <mergeCell ref="A8:C8"/>
    <mergeCell ref="D8:F8"/>
    <mergeCell ref="A9:C9"/>
    <mergeCell ref="D9:F9"/>
    <mergeCell ref="A7:C7"/>
    <mergeCell ref="D7:F7"/>
    <mergeCell ref="C2:F2"/>
    <mergeCell ref="A3:C3"/>
    <mergeCell ref="D3:F3"/>
    <mergeCell ref="A4:C4"/>
    <mergeCell ref="D4:F4"/>
    <mergeCell ref="A5:C5"/>
    <mergeCell ref="D5:F5"/>
    <mergeCell ref="A6:C6"/>
    <mergeCell ref="D6:F6"/>
  </mergeCells>
  <pageMargins left="0.70866141732283472" right="0.70866141732283472" top="0.74803149606299213" bottom="0.74803149606299213" header="0.31496062992125984" footer="0.31496062992125984"/>
  <pageSetup scale="68" orientation="portrait" r:id="rId1"/>
  <headerFooter>
    <oddFooter>&amp;LPrint date &amp;D
All information in this document is based upon the property's of the product when this document was composed. Nothing herein contained shall be construed to imply any warranty or guarantee.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D628BB4A3A4C4AA11AE77FA7F537CC" ma:contentTypeVersion="18" ma:contentTypeDescription="Create a new document." ma:contentTypeScope="" ma:versionID="a442fb09e0ba581201c3168c019ec5f0">
  <xsd:schema xmlns:xsd="http://www.w3.org/2001/XMLSchema" xmlns:xs="http://www.w3.org/2001/XMLSchema" xmlns:p="http://schemas.microsoft.com/office/2006/metadata/properties" xmlns:ns2="e61f6a0c-ba43-420e-8d2a-5a928a2ddc91" xmlns:ns3="b453e815-86ce-41e1-b077-ad38a7ed6056" xmlns:ns4="dc1e2e25-50cd-4921-978e-23d7863873ae" targetNamespace="http://schemas.microsoft.com/office/2006/metadata/properties" ma:root="true" ma:fieldsID="028ab7bec766f870f2ef93c306597b51" ns2:_="" ns3:_="" ns4:_="">
    <xsd:import namespace="e61f6a0c-ba43-420e-8d2a-5a928a2ddc91"/>
    <xsd:import namespace="b453e815-86ce-41e1-b077-ad38a7ed6056"/>
    <xsd:import namespace="dc1e2e25-50cd-4921-978e-23d7863873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1f6a0c-ba43-420e-8d2a-5a928a2ddc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1e36a97-9088-4fd5-a83c-fa7938b07da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453e815-86ce-41e1-b077-ad38a7ed605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c1e2e25-50cd-4921-978e-23d7863873a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bd23a416-4529-4afa-b171-2d721579d4f0}" ma:internalName="TaxCatchAll" ma:showField="CatchAllData" ma:web="b453e815-86ce-41e1-b077-ad38a7ed60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61f6a0c-ba43-420e-8d2a-5a928a2ddc91">
      <Terms xmlns="http://schemas.microsoft.com/office/infopath/2007/PartnerControls"/>
    </lcf76f155ced4ddcb4097134ff3c332f>
    <TaxCatchAll xmlns="dc1e2e25-50cd-4921-978e-23d7863873ae" xsi:nil="true"/>
  </documentManagement>
</p:properties>
</file>

<file path=customXml/itemProps1.xml><?xml version="1.0" encoding="utf-8"?>
<ds:datastoreItem xmlns:ds="http://schemas.openxmlformats.org/officeDocument/2006/customXml" ds:itemID="{68B61C41-A5EF-427F-8660-D3E5858EA0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1f6a0c-ba43-420e-8d2a-5a928a2ddc91"/>
    <ds:schemaRef ds:uri="b453e815-86ce-41e1-b077-ad38a7ed6056"/>
    <ds:schemaRef ds:uri="dc1e2e25-50cd-4921-978e-23d7863873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0704D7-8453-4563-B44F-70097EAA3DB4}">
  <ds:schemaRefs>
    <ds:schemaRef ds:uri="http://schemas.microsoft.com/sharepoint/v3/contenttype/forms"/>
  </ds:schemaRefs>
</ds:datastoreItem>
</file>

<file path=customXml/itemProps3.xml><?xml version="1.0" encoding="utf-8"?>
<ds:datastoreItem xmlns:ds="http://schemas.openxmlformats.org/officeDocument/2006/customXml" ds:itemID="{E23D7B37-D1AF-406F-91C7-7963AE5AE5AB}">
  <ds:schemaRefs>
    <ds:schemaRef ds:uri="http://schemas.microsoft.com/office/2006/metadata/properties"/>
    <ds:schemaRef ds:uri="http://schemas.microsoft.com/office/infopath/2007/PartnerControls"/>
    <ds:schemaRef ds:uri="e61f6a0c-ba43-420e-8d2a-5a928a2ddc91"/>
    <ds:schemaRef ds:uri="dc1e2e25-50cd-4921-978e-23d7863873a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vt:i4>
      </vt:variant>
    </vt:vector>
  </HeadingPairs>
  <TitlesOfParts>
    <vt:vector size="10" baseType="lpstr">
      <vt:lpstr>EN Com.Spec.</vt:lpstr>
      <vt:lpstr>NL Com.Spec.</vt:lpstr>
      <vt:lpstr>FR Com.Spec.</vt:lpstr>
      <vt:lpstr>ES Com.Spec.</vt:lpstr>
      <vt:lpstr>Allergens EN NL FR ES</vt:lpstr>
      <vt:lpstr>'Allergens EN NL FR ES'!Área_de_impresión</vt:lpstr>
      <vt:lpstr>'EN Com.Spec.'!Área_de_impresión</vt:lpstr>
      <vt:lpstr>'ES Com.Spec.'!Área_de_impresión</vt:lpstr>
      <vt:lpstr>'FR Com.Spec.'!Área_de_impresión</vt:lpstr>
      <vt:lpstr>'NL Com.Spec.'!Área_de_impresión</vt:lpstr>
    </vt:vector>
  </TitlesOfParts>
  <Manager/>
  <Company>HJ Heinz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commerciële specificatie</dc:title>
  <dc:subject/>
  <dc:creator>Johanna Meines</dc:creator>
  <cp:keywords/>
  <dc:description/>
  <cp:lastModifiedBy>MODERN FOOD</cp:lastModifiedBy>
  <cp:revision/>
  <cp:lastPrinted>2025-05-27T07:37:33Z</cp:lastPrinted>
  <dcterms:created xsi:type="dcterms:W3CDTF">2002-12-09T15:53:24Z</dcterms:created>
  <dcterms:modified xsi:type="dcterms:W3CDTF">2025-05-27T07:38:02Z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0x010100C5D628BB4A3A4C4AA11AE77FA7F537CC</vt:lpwstr>
  </property>
  <property fmtid="{D5CDD505-2E9C-101B-9397-08002B2CF9AE}" pid="3" name="MediaServiceImageTags">
    <vt:lpwstr/>
  </property>
</Properties>
</file>